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ab\Desktop\"/>
    </mc:Choice>
  </mc:AlternateContent>
  <xr:revisionPtr revIDLastSave="0" documentId="13_ncr:1_{75768795-9814-434D-9792-B9F9E30BDCE7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ΑΓΟΡΙΑ" sheetId="15" r:id="rId1"/>
    <sheet name="ΚΟΡΙΤΣΙΑ" sheetId="14" r:id="rId2"/>
    <sheet name="SCORE3" sheetId="10" state="hidden" r:id="rId3"/>
    <sheet name="SCORE4" sheetId="11" state="hidden" r:id="rId4"/>
  </sheets>
  <definedNames>
    <definedName name="_xlnm._FilterDatabase" localSheetId="0" hidden="1">ΑΓΟΡΙΑ!$B$8:$T$34</definedName>
    <definedName name="_xlnm._FilterDatabase" localSheetId="1" hidden="1">ΚΟΡΙΤΣΙΑ!$B$8:$T$32</definedName>
    <definedName name="LOOKUP" localSheetId="0">ΑΓΟΡΙΑ!$G$9</definedName>
    <definedName name="LOOKUP">#REF!</definedName>
    <definedName name="_xlnm.Print_Area" localSheetId="0">ΑΓΟΡΙΑ!$A$6:$I$34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4" i="15" l="1"/>
  <c r="Q34" i="15"/>
  <c r="O34" i="15"/>
  <c r="M34" i="15"/>
  <c r="K34" i="15"/>
  <c r="I34" i="15"/>
  <c r="G34" i="15"/>
  <c r="S33" i="15"/>
  <c r="Q33" i="15"/>
  <c r="O33" i="15"/>
  <c r="M33" i="15"/>
  <c r="K33" i="15"/>
  <c r="I33" i="15"/>
  <c r="G33" i="15"/>
  <c r="S32" i="15"/>
  <c r="Q32" i="15"/>
  <c r="O32" i="15"/>
  <c r="M32" i="15"/>
  <c r="K32" i="15"/>
  <c r="I32" i="15"/>
  <c r="G32" i="15"/>
  <c r="S31" i="15"/>
  <c r="Q31" i="15"/>
  <c r="O31" i="15"/>
  <c r="M31" i="15"/>
  <c r="K31" i="15"/>
  <c r="I31" i="15"/>
  <c r="G31" i="15"/>
  <c r="S30" i="15"/>
  <c r="Q30" i="15"/>
  <c r="O30" i="15"/>
  <c r="M30" i="15"/>
  <c r="K30" i="15"/>
  <c r="I30" i="15"/>
  <c r="G30" i="15"/>
  <c r="S29" i="15"/>
  <c r="Q29" i="15"/>
  <c r="O29" i="15"/>
  <c r="M29" i="15"/>
  <c r="K29" i="15"/>
  <c r="I29" i="15"/>
  <c r="G29" i="15"/>
  <c r="S28" i="15"/>
  <c r="Q28" i="15"/>
  <c r="O28" i="15"/>
  <c r="M28" i="15"/>
  <c r="K28" i="15"/>
  <c r="I28" i="15"/>
  <c r="G28" i="15"/>
  <c r="S27" i="15"/>
  <c r="Q27" i="15"/>
  <c r="O27" i="15"/>
  <c r="M27" i="15"/>
  <c r="K27" i="15"/>
  <c r="I27" i="15"/>
  <c r="G27" i="15"/>
  <c r="S26" i="15"/>
  <c r="Q26" i="15"/>
  <c r="O26" i="15"/>
  <c r="M26" i="15"/>
  <c r="K26" i="15"/>
  <c r="I26" i="15"/>
  <c r="G26" i="15"/>
  <c r="S25" i="15"/>
  <c r="Q25" i="15"/>
  <c r="O25" i="15"/>
  <c r="M25" i="15"/>
  <c r="K25" i="15"/>
  <c r="I25" i="15"/>
  <c r="G25" i="15"/>
  <c r="S24" i="15"/>
  <c r="Q24" i="15"/>
  <c r="O24" i="15"/>
  <c r="M24" i="15"/>
  <c r="K24" i="15"/>
  <c r="I24" i="15"/>
  <c r="G24" i="15"/>
  <c r="S23" i="15"/>
  <c r="Q23" i="15"/>
  <c r="O23" i="15"/>
  <c r="M23" i="15"/>
  <c r="K23" i="15"/>
  <c r="I23" i="15"/>
  <c r="G23" i="15"/>
  <c r="S22" i="15"/>
  <c r="Q22" i="15"/>
  <c r="O22" i="15"/>
  <c r="M22" i="15"/>
  <c r="K22" i="15"/>
  <c r="I22" i="15"/>
  <c r="G22" i="15"/>
  <c r="S21" i="15"/>
  <c r="Q21" i="15"/>
  <c r="O21" i="15"/>
  <c r="M21" i="15"/>
  <c r="K21" i="15"/>
  <c r="I21" i="15"/>
  <c r="G21" i="15"/>
  <c r="S20" i="15"/>
  <c r="Q20" i="15"/>
  <c r="O20" i="15"/>
  <c r="M20" i="15"/>
  <c r="K20" i="15"/>
  <c r="I20" i="15"/>
  <c r="G20" i="15"/>
  <c r="S19" i="15"/>
  <c r="Q19" i="15"/>
  <c r="O19" i="15"/>
  <c r="M19" i="15"/>
  <c r="K19" i="15"/>
  <c r="I19" i="15"/>
  <c r="G19" i="15"/>
  <c r="S18" i="15"/>
  <c r="Q18" i="15"/>
  <c r="O18" i="15"/>
  <c r="M18" i="15"/>
  <c r="K18" i="15"/>
  <c r="I18" i="15"/>
  <c r="G18" i="15"/>
  <c r="S17" i="15"/>
  <c r="Q17" i="15"/>
  <c r="O17" i="15"/>
  <c r="M17" i="15"/>
  <c r="K17" i="15"/>
  <c r="I17" i="15"/>
  <c r="G17" i="15"/>
  <c r="S16" i="15"/>
  <c r="Q16" i="15"/>
  <c r="O16" i="15"/>
  <c r="M16" i="15"/>
  <c r="K16" i="15"/>
  <c r="I16" i="15"/>
  <c r="G16" i="15"/>
  <c r="S15" i="15"/>
  <c r="Q15" i="15"/>
  <c r="O15" i="15"/>
  <c r="M15" i="15"/>
  <c r="K15" i="15"/>
  <c r="I15" i="15"/>
  <c r="G15" i="15"/>
  <c r="S14" i="15"/>
  <c r="Q14" i="15"/>
  <c r="O14" i="15"/>
  <c r="M14" i="15"/>
  <c r="K14" i="15"/>
  <c r="I14" i="15"/>
  <c r="G14" i="15"/>
  <c r="S13" i="15"/>
  <c r="Q13" i="15"/>
  <c r="O13" i="15"/>
  <c r="M13" i="15"/>
  <c r="K13" i="15"/>
  <c r="I13" i="15"/>
  <c r="G13" i="15"/>
  <c r="S12" i="15"/>
  <c r="Q12" i="15"/>
  <c r="O12" i="15"/>
  <c r="M12" i="15"/>
  <c r="K12" i="15"/>
  <c r="I12" i="15"/>
  <c r="G12" i="15"/>
  <c r="S11" i="15"/>
  <c r="Q11" i="15"/>
  <c r="O11" i="15"/>
  <c r="M11" i="15"/>
  <c r="K11" i="15"/>
  <c r="I11" i="15"/>
  <c r="G11" i="15"/>
  <c r="S10" i="15"/>
  <c r="Q10" i="15"/>
  <c r="O10" i="15"/>
  <c r="M10" i="15"/>
  <c r="K10" i="15"/>
  <c r="I10" i="15"/>
  <c r="G10" i="15"/>
  <c r="S9" i="15"/>
  <c r="Q9" i="15"/>
  <c r="O9" i="15"/>
  <c r="M9" i="15"/>
  <c r="K9" i="15"/>
  <c r="I9" i="15"/>
  <c r="G9" i="15"/>
  <c r="S32" i="14"/>
  <c r="Q32" i="14"/>
  <c r="O32" i="14"/>
  <c r="M32" i="14"/>
  <c r="K32" i="14"/>
  <c r="I32" i="14"/>
  <c r="G32" i="14"/>
  <c r="S31" i="14"/>
  <c r="Q31" i="14"/>
  <c r="O31" i="14"/>
  <c r="M31" i="14"/>
  <c r="K31" i="14"/>
  <c r="I31" i="14"/>
  <c r="G31" i="14"/>
  <c r="S30" i="14"/>
  <c r="Q30" i="14"/>
  <c r="O30" i="14"/>
  <c r="M30" i="14"/>
  <c r="K30" i="14"/>
  <c r="I30" i="14"/>
  <c r="G30" i="14"/>
  <c r="S29" i="14"/>
  <c r="Q29" i="14"/>
  <c r="O29" i="14"/>
  <c r="M29" i="14"/>
  <c r="K29" i="14"/>
  <c r="I29" i="14"/>
  <c r="G29" i="14"/>
  <c r="S28" i="14"/>
  <c r="Q28" i="14"/>
  <c r="O28" i="14"/>
  <c r="M28" i="14"/>
  <c r="K28" i="14"/>
  <c r="I28" i="14"/>
  <c r="G28" i="14"/>
  <c r="S27" i="14"/>
  <c r="Q27" i="14"/>
  <c r="O27" i="14"/>
  <c r="M27" i="14"/>
  <c r="K27" i="14"/>
  <c r="I27" i="14"/>
  <c r="G27" i="14"/>
  <c r="S26" i="14"/>
  <c r="Q26" i="14"/>
  <c r="O26" i="14"/>
  <c r="M26" i="14"/>
  <c r="K26" i="14"/>
  <c r="I26" i="14"/>
  <c r="G26" i="14"/>
  <c r="S25" i="14"/>
  <c r="Q25" i="14"/>
  <c r="O25" i="14"/>
  <c r="M25" i="14"/>
  <c r="K25" i="14"/>
  <c r="I25" i="14"/>
  <c r="G25" i="14"/>
  <c r="S24" i="14"/>
  <c r="Q24" i="14"/>
  <c r="O24" i="14"/>
  <c r="M24" i="14"/>
  <c r="K24" i="14"/>
  <c r="I24" i="14"/>
  <c r="G24" i="14"/>
  <c r="S23" i="14"/>
  <c r="Q23" i="14"/>
  <c r="O23" i="14"/>
  <c r="M23" i="14"/>
  <c r="K23" i="14"/>
  <c r="I23" i="14"/>
  <c r="G23" i="14"/>
  <c r="S22" i="14"/>
  <c r="Q22" i="14"/>
  <c r="O22" i="14"/>
  <c r="M22" i="14"/>
  <c r="K22" i="14"/>
  <c r="I22" i="14"/>
  <c r="G22" i="14"/>
  <c r="S21" i="14"/>
  <c r="Q21" i="14"/>
  <c r="O21" i="14"/>
  <c r="M21" i="14"/>
  <c r="K21" i="14"/>
  <c r="I21" i="14"/>
  <c r="G21" i="14"/>
  <c r="S20" i="14"/>
  <c r="Q20" i="14"/>
  <c r="O20" i="14"/>
  <c r="M20" i="14"/>
  <c r="K20" i="14"/>
  <c r="I20" i="14"/>
  <c r="G20" i="14"/>
  <c r="S19" i="14"/>
  <c r="Q19" i="14"/>
  <c r="O19" i="14"/>
  <c r="M19" i="14"/>
  <c r="K19" i="14"/>
  <c r="I19" i="14"/>
  <c r="G19" i="14"/>
  <c r="S18" i="14"/>
  <c r="Q18" i="14"/>
  <c r="O18" i="14"/>
  <c r="M18" i="14"/>
  <c r="K18" i="14"/>
  <c r="I18" i="14"/>
  <c r="G18" i="14"/>
  <c r="S17" i="14"/>
  <c r="Q17" i="14"/>
  <c r="O17" i="14"/>
  <c r="M17" i="14"/>
  <c r="K17" i="14"/>
  <c r="I17" i="14"/>
  <c r="G17" i="14"/>
  <c r="S16" i="14"/>
  <c r="Q16" i="14"/>
  <c r="O16" i="14"/>
  <c r="M16" i="14"/>
  <c r="K16" i="14"/>
  <c r="I16" i="14"/>
  <c r="G16" i="14"/>
  <c r="S15" i="14"/>
  <c r="Q15" i="14"/>
  <c r="O15" i="14"/>
  <c r="M15" i="14"/>
  <c r="K15" i="14"/>
  <c r="I15" i="14"/>
  <c r="G15" i="14"/>
  <c r="S14" i="14"/>
  <c r="Q14" i="14"/>
  <c r="O14" i="14"/>
  <c r="M14" i="14"/>
  <c r="K14" i="14"/>
  <c r="I14" i="14"/>
  <c r="G14" i="14"/>
  <c r="S13" i="14"/>
  <c r="Q13" i="14"/>
  <c r="O13" i="14"/>
  <c r="M13" i="14"/>
  <c r="K13" i="14"/>
  <c r="I13" i="14"/>
  <c r="G13" i="14"/>
  <c r="S12" i="14"/>
  <c r="Q12" i="14"/>
  <c r="O12" i="14"/>
  <c r="M12" i="14"/>
  <c r="K12" i="14"/>
  <c r="I12" i="14"/>
  <c r="G12" i="14"/>
  <c r="S11" i="14"/>
  <c r="Q11" i="14"/>
  <c r="O11" i="14"/>
  <c r="M11" i="14"/>
  <c r="K11" i="14"/>
  <c r="I11" i="14"/>
  <c r="G11" i="14"/>
  <c r="S10" i="14"/>
  <c r="Q10" i="14"/>
  <c r="O10" i="14"/>
  <c r="M10" i="14"/>
  <c r="K10" i="14"/>
  <c r="I10" i="14"/>
  <c r="G10" i="14"/>
  <c r="S9" i="14"/>
  <c r="Q9" i="14"/>
  <c r="O9" i="14"/>
  <c r="M9" i="14"/>
  <c r="K9" i="14"/>
  <c r="I9" i="14"/>
  <c r="G9" i="14"/>
  <c r="T34" i="15" l="1"/>
  <c r="T15" i="15"/>
  <c r="T23" i="15"/>
  <c r="T28" i="15"/>
  <c r="T14" i="15"/>
  <c r="T22" i="15"/>
  <c r="T13" i="15"/>
  <c r="T12" i="15"/>
  <c r="T10" i="15"/>
  <c r="T18" i="15"/>
  <c r="T9" i="15"/>
  <c r="T17" i="15"/>
  <c r="T21" i="15"/>
  <c r="T20" i="15"/>
  <c r="T11" i="15"/>
  <c r="T19" i="15"/>
  <c r="T16" i="15"/>
  <c r="T25" i="15"/>
  <c r="T30" i="15"/>
  <c r="T27" i="15"/>
  <c r="T26" i="15"/>
  <c r="T33" i="15"/>
  <c r="T32" i="15"/>
  <c r="T24" i="15"/>
  <c r="T31" i="15"/>
  <c r="T29" i="15"/>
  <c r="T28" i="14"/>
  <c r="T13" i="14"/>
  <c r="T21" i="14"/>
  <c r="T14" i="14"/>
  <c r="T12" i="14"/>
  <c r="T20" i="14"/>
  <c r="T11" i="14"/>
  <c r="T19" i="14"/>
  <c r="T18" i="14"/>
  <c r="T17" i="14"/>
  <c r="T16" i="14"/>
  <c r="T10" i="14"/>
  <c r="T9" i="14"/>
  <c r="T15" i="14"/>
  <c r="T23" i="14"/>
  <c r="T22" i="14"/>
  <c r="T26" i="14"/>
  <c r="T25" i="14"/>
  <c r="T32" i="14"/>
  <c r="T24" i="14"/>
  <c r="T27" i="14"/>
  <c r="T31" i="14"/>
  <c r="T30" i="14"/>
  <c r="T29" i="14"/>
</calcChain>
</file>

<file path=xl/sharedStrings.xml><?xml version="1.0" encoding="utf-8"?>
<sst xmlns="http://schemas.openxmlformats.org/spreadsheetml/2006/main" count="250" uniqueCount="150">
  <si>
    <t>Ονοματεπώνυμο</t>
  </si>
  <si>
    <t>Σύλλογος</t>
  </si>
  <si>
    <t>ΥΨΟΣ</t>
  </si>
  <si>
    <t>ΜΗΚΟΣ</t>
  </si>
  <si>
    <t>ΣΦΑΙΡΑ</t>
  </si>
  <si>
    <t>10,30,0</t>
  </si>
  <si>
    <t>10,34,0</t>
  </si>
  <si>
    <t>10,38,0</t>
  </si>
  <si>
    <t>10,43,0</t>
  </si>
  <si>
    <t>10,48,0</t>
  </si>
  <si>
    <t>10,54,0</t>
  </si>
  <si>
    <t>11,00,0</t>
  </si>
  <si>
    <t>11,07,0</t>
  </si>
  <si>
    <t>11,14,0</t>
  </si>
  <si>
    <t>11,22,0</t>
  </si>
  <si>
    <t>11,30,0</t>
  </si>
  <si>
    <t>11,40,0</t>
  </si>
  <si>
    <t>11,50,0</t>
  </si>
  <si>
    <t>12,05,0</t>
  </si>
  <si>
    <t>12,25,0</t>
  </si>
  <si>
    <t>12,45,0</t>
  </si>
  <si>
    <t>13,15,0</t>
  </si>
  <si>
    <t>13,50,0</t>
  </si>
  <si>
    <t>14,30,0</t>
  </si>
  <si>
    <t>11,10,0</t>
  </si>
  <si>
    <t>11,16,0</t>
  </si>
  <si>
    <t>11,38,0</t>
  </si>
  <si>
    <t>11,48,0</t>
  </si>
  <si>
    <t>11,58,0</t>
  </si>
  <si>
    <t>12,10,0</t>
  </si>
  <si>
    <t>12,20,0</t>
  </si>
  <si>
    <t>12,30,0</t>
  </si>
  <si>
    <t>13,00,0</t>
  </si>
  <si>
    <t>13,20,0</t>
  </si>
  <si>
    <t>13,40,0</t>
  </si>
  <si>
    <t>14,00,0</t>
  </si>
  <si>
    <t>15,00,0</t>
  </si>
  <si>
    <t>15,40,0</t>
  </si>
  <si>
    <t>16,30,0</t>
  </si>
  <si>
    <t>Βαθμοί</t>
  </si>
  <si>
    <t>Κατά-ταξη</t>
  </si>
  <si>
    <t>Σύνολο
Βαθμών</t>
  </si>
  <si>
    <t>11,10,1</t>
  </si>
  <si>
    <t>Επίδοση</t>
  </si>
  <si>
    <t xml:space="preserve">       ΣΦΑΙΡΑ</t>
  </si>
  <si>
    <t xml:space="preserve">             ΑΝΑΛΥΤΙΚΑ ΑΠΟΤΕΛΕΣΜΑΤΑ ΔΙΑΣΥΛΛΟΓΙΚΟΥ ΠΡΩΤΑΘΛΗΜΑΤΟΣ   Κ 14</t>
  </si>
  <si>
    <t>60 μ.</t>
  </si>
  <si>
    <t>Επίδoση</t>
  </si>
  <si>
    <t>60 μ. ΕΜΠ.</t>
  </si>
  <si>
    <t>60μ. ΕΜΠ.</t>
  </si>
  <si>
    <t>9,59,59</t>
  </si>
  <si>
    <t>01,01,01</t>
  </si>
  <si>
    <t>10,30,1</t>
  </si>
  <si>
    <t xml:space="preserve">4,15,0 </t>
  </si>
  <si>
    <t>10,00,01</t>
  </si>
  <si>
    <t>Αρ. Μητρώου</t>
  </si>
  <si>
    <t>Ετ. 
Γεν.</t>
  </si>
  <si>
    <t>800 μ.</t>
  </si>
  <si>
    <t>2,24,9</t>
  </si>
  <si>
    <t xml:space="preserve">2,25,0 </t>
  </si>
  <si>
    <t xml:space="preserve">2,30,0 </t>
  </si>
  <si>
    <t xml:space="preserve">2,35,0 </t>
  </si>
  <si>
    <t xml:space="preserve">2,40,0 </t>
  </si>
  <si>
    <t xml:space="preserve">2,45,0 </t>
  </si>
  <si>
    <t xml:space="preserve">2,50,0 </t>
  </si>
  <si>
    <t xml:space="preserve">2,55,0 </t>
  </si>
  <si>
    <t xml:space="preserve">3,00,0 </t>
  </si>
  <si>
    <t xml:space="preserve">3,05,0 </t>
  </si>
  <si>
    <t xml:space="preserve">3,10,0 </t>
  </si>
  <si>
    <t xml:space="preserve">3,15,0 </t>
  </si>
  <si>
    <t xml:space="preserve">3,20,0 </t>
  </si>
  <si>
    <t xml:space="preserve">3,25,0 </t>
  </si>
  <si>
    <t xml:space="preserve">3,30,0 </t>
  </si>
  <si>
    <t xml:space="preserve">3,35,0 </t>
  </si>
  <si>
    <t xml:space="preserve">3,40,0 </t>
  </si>
  <si>
    <t xml:space="preserve">3,45,0 </t>
  </si>
  <si>
    <t xml:space="preserve">3,50,0 </t>
  </si>
  <si>
    <t>3,55,0</t>
  </si>
  <si>
    <t>2,49,9</t>
  </si>
  <si>
    <t xml:space="preserve">3,55,0 </t>
  </si>
  <si>
    <t xml:space="preserve">4,00,0 </t>
  </si>
  <si>
    <t xml:space="preserve">4,05,0 </t>
  </si>
  <si>
    <t xml:space="preserve">4,10,0 </t>
  </si>
  <si>
    <t>4,20,0</t>
  </si>
  <si>
    <t>ΑΝΑΛΥΤΙΚΑ ΑΠΟΤΕΛΕΣΜΑΤΑ ΔΙΑΣΥΛΛΟΓΙΚΟΥ ΠΡΩΤΑΘΛΗΜΑΤΟΣ   Κ 14</t>
  </si>
  <si>
    <t>ΜΟΥΤΑΦΗΣ ΑΝΔΡΕΑΣ</t>
  </si>
  <si>
    <t>ΕΥΣΤΡΑΤΙΟΥ ΜΑΡΙΟΣ</t>
  </si>
  <si>
    <t>ΖΑΦΤΗΣ ΓΕΩΡΓΙΟΣ</t>
  </si>
  <si>
    <t>ΜΑΙΣΤΡΟΣ ΙΣΙΔΩΡΟΣ</t>
  </si>
  <si>
    <t>ΡΙΣΚΑΚΗΣ ΠΕΤΡΟΣ</t>
  </si>
  <si>
    <t>ΜΠΟΥΡΑΣ ΒΑΣΙΛΗΣ</t>
  </si>
  <si>
    <t>ΛΟΥΡΕΝΤΖΑΚΗΣ ΑΡΓΥΡΙΟΣ</t>
  </si>
  <si>
    <t>ΛΥΡΑΣ ΠΑΝΑΓΙΩΤΗΣ</t>
  </si>
  <si>
    <t>ΣΠΥΡΟΠΟΥΛΟΣ ΠΑΝΑΓΙΩΤΗΣ</t>
  </si>
  <si>
    <t>ΛΕΥΚΑΚΗΣ ΔΗΜΗΤΡΗΣ</t>
  </si>
  <si>
    <t>ΧΑΤΟΥΠΗΣ ΧΡΗΣΤΟΣ</t>
  </si>
  <si>
    <t>ΒΟΛΑΚΗΣ ΚΩΝΣΤΑΝΤΙΝΟΣ</t>
  </si>
  <si>
    <t>ΤΣΑΓΚΕΤΑΣ ΓΕΩΡΓΙΟΣ</t>
  </si>
  <si>
    <t>ΖΙΓΛΗΣ ΔΗΜΗΤΡΙΟΣ</t>
  </si>
  <si>
    <t>ΣΙΩΠΗΣ ΑΛΕΞΑΝΔΡΟΣ</t>
  </si>
  <si>
    <t>ΤΣΑΟΠΟΥΛΟΥ ΑΝΝΑ</t>
  </si>
  <si>
    <t>ΚΟΛΛΙΑΡΟΥ ΙΩΑΝΝΑ</t>
  </si>
  <si>
    <t>ΣΤΑΜΠΕΛΟΥ ΟΥΡΑΝΙΑ</t>
  </si>
  <si>
    <t>ΚΑΤΙΜΕΡΤΖΗ ΑΝΝΑ</t>
  </si>
  <si>
    <t>ΖΟΥΜΑ ΛΥΔΙΑ</t>
  </si>
  <si>
    <t>ΓΙΑΝΝΑΚΟΥ ΧΙΟΥ ΔΕΣΠΟΙΝΑ</t>
  </si>
  <si>
    <t>ΚΟΥΤΣΟΥΡΑΔΗ ΕΛΕΝΗ</t>
  </si>
  <si>
    <t>ΚΑΡΑΜΠΟΥΛΑ ΙΩΑΝΝΑ</t>
  </si>
  <si>
    <t>ΠΑΠΑΔΙΑ ΕΙΡΗΝΗ</t>
  </si>
  <si>
    <t>ΑΣ ΟΛΥΜΠΙΑΔΑ</t>
  </si>
  <si>
    <t>ΠΑΓΧΙΑΚΟΣ ΓΣ</t>
  </si>
  <si>
    <t>Φ.Ο.ΒΡΟΝΤΑΔΟΥ</t>
  </si>
  <si>
    <t xml:space="preserve">ΜΑΥΡΟΠΑΝΟΥ ΕΛΕΥΘΕΡΙΑ </t>
  </si>
  <si>
    <t xml:space="preserve">ΚΟΚΟΛΆΚΗ ΑΓΓΕΛΙΑΝΆ </t>
  </si>
  <si>
    <t>ΑΠΟΣΤΟΛΉ ΑΝΤΩΝΙΑ</t>
  </si>
  <si>
    <t xml:space="preserve">ΦΥΚΑΡΗ ΚΥΡΙΑΚΉ </t>
  </si>
  <si>
    <t xml:space="preserve">ΟΙΚΟΝΟΜΟΥ ΔΈΣΠΟΙΝΑ </t>
  </si>
  <si>
    <t xml:space="preserve">ΑΝΔΡΟΥΛΑΚΗ ΕΥΓΕΝΊΑ </t>
  </si>
  <si>
    <t>Α.Σ.ΕΦΗΒΟΣ ΧΙΟΥ</t>
  </si>
  <si>
    <t>ΦΩΚΙΔΗ ΣΙΜΩΝΑ ΔΗΜΓΤΡΑ</t>
  </si>
  <si>
    <t>ΞΗΝΤΑΡΙΑΝΟΥ ΕΥΦΡΩΣΥΝΗ</t>
  </si>
  <si>
    <t>ΒΟΛΙΚΑΚΗ ΚΑΤΕΡΙΝΑ</t>
  </si>
  <si>
    <t xml:space="preserve">ΠΑΓΧΙΑΚΟΣ ΓΣ </t>
  </si>
  <si>
    <t>ΡΟΖΑΚΗ ΓΙΑΜΜΑ ΒΑΣΙΛΕΙΑ</t>
  </si>
  <si>
    <t>ΚΑΡΑΜΑΝΗ ΚΩΣ/ΝΑ</t>
  </si>
  <si>
    <t>KAKOΥΛΑ ΑΓΓΕΛΙΚΗ</t>
  </si>
  <si>
    <t>ΠΑΓΟΥΔΗ ΧΑΡΙΚΛΕΙΑ ΙΣΙΔ</t>
  </si>
  <si>
    <t>ΜΟΡΑΚΗ ΜΙΧΑΗΛΙΑ ΜΑΡΚ</t>
  </si>
  <si>
    <t>ΣΕΝΚΑ ΜΠΕΣΙΕ</t>
  </si>
  <si>
    <t xml:space="preserve"> vortex</t>
  </si>
  <si>
    <t>ΟΡΦΑΝΌΣ ΚΩΣΤΑΣ</t>
  </si>
  <si>
    <t>ΒΑΣΙΛΗΣ ΚΩΝ/ΝΟΣ</t>
  </si>
  <si>
    <t>ΚΟΝΤΟΓΙΩΡΓΗΣ ΒΥΡΩΝΑΣ</t>
  </si>
  <si>
    <t>ΓΙΑΝΝΟΠΟΥΛΟΣ ΓΕΩΡΓΙΟΣ</t>
  </si>
  <si>
    <t>ΒΟΓΙΑΤΖΗΣ ΣΩΤΗΡΗΣ</t>
  </si>
  <si>
    <t>ΤΣΑΟΠΟΥΛΟΣ ΒΑΣΙΛΗΣ</t>
  </si>
  <si>
    <t>ΚΟΥΜΠΙΑ ΕΥΑΓΓΕΛΟΣ</t>
  </si>
  <si>
    <t xml:space="preserve">ΜΕΝΗΣ ΣΤΑΥΡΟΣ </t>
  </si>
  <si>
    <t>ΤΡΙΑΝΤΑΦΥΛΛΑΚΗΣ ΕΥΣΤΡΑΤ</t>
  </si>
  <si>
    <t>ΕΥΓΕΝΗΣ ΣΤΥΛΙΑΝΟΣ</t>
  </si>
  <si>
    <t>ΑΝΔΡΕΑΔΑΚΗΣ ΝΙΚΟΛΑΟΣ</t>
  </si>
  <si>
    <t xml:space="preserve">    vortex</t>
  </si>
  <si>
    <t>ΕΑΣ ΣΕΓΑΣ ΧΙΟΥ-ΣΑΜΟΥ</t>
  </si>
  <si>
    <t xml:space="preserve">             ΡΙΠΤΙΚΟ ΤΡΙΑΘΛΟ  Κ 14  (  ΚΟΡΙΤΣΙΑ  )</t>
  </si>
  <si>
    <t xml:space="preserve"> ΟΜΙΛΟΣ ΧΙΟΥ</t>
  </si>
  <si>
    <t xml:space="preserve">                 ΗΜΕΡΟΜΗΝΙΑ : 13/10/2023</t>
  </si>
  <si>
    <t>ΡΙΠΤΙΚΟ ΤΡΙΑΘΛΟ  Κ 14  (  ΑΓΟΡΙΑ )</t>
  </si>
  <si>
    <t>ΟΜΙΛΟΣ ΧΙΟΥ</t>
  </si>
  <si>
    <t>ΗΜΕΡΟΜΗΝΙΑ: 13/10/2023</t>
  </si>
  <si>
    <t>ΕΑΣ ΣΕΓασ χιου-σαμου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</si>
</sst>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6" formatCode="0.0"/>
    <numFmt numFmtId="167" formatCode="0.000"/>
    <numFmt numFmtId="168" formatCode="0.00000"/>
  </numFmts>
  <fonts count="25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b/>
      <u/>
      <sz val="8"/>
      <name val="Arial"/>
      <family val="2"/>
      <charset val="161"/>
    </font>
    <font>
      <b/>
      <u/>
      <sz val="7"/>
      <name val="Arial"/>
      <family val="2"/>
      <charset val="161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b/>
      <sz val="10"/>
      <name val="Arial"/>
      <family val="2"/>
      <charset val="161"/>
    </font>
    <font>
      <b/>
      <sz val="14"/>
      <color indexed="8"/>
      <name val="Calibri"/>
      <family val="2"/>
      <charset val="161"/>
    </font>
    <font>
      <b/>
      <sz val="9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8"/>
      <color rgb="FF0070C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u/>
      <sz val="7"/>
      <color rgb="FFFF0000"/>
      <name val="Arial"/>
      <family val="2"/>
      <charset val="161"/>
    </font>
    <font>
      <b/>
      <sz val="8"/>
      <name val="Arial"/>
      <family val="2"/>
      <charset val="161"/>
    </font>
    <font>
      <b/>
      <sz val="11"/>
      <name val="Calibri"/>
      <family val="2"/>
      <charset val="161"/>
      <scheme val="minor"/>
    </font>
    <font>
      <b/>
      <sz val="9"/>
      <color rgb="FFFF0000"/>
      <name val="Arial"/>
      <family val="2"/>
      <charset val="161"/>
    </font>
    <font>
      <b/>
      <u/>
      <sz val="9"/>
      <name val="Arial"/>
      <family val="2"/>
      <charset val="161"/>
    </font>
    <font>
      <sz val="9"/>
      <name val="Arial"/>
      <family val="2"/>
      <charset val="16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0" fontId="6" fillId="0" borderId="0"/>
    <xf numFmtId="0" fontId="1" fillId="3" borderId="37" applyNumberFormat="0" applyFont="0" applyAlignment="0" applyProtection="0"/>
    <xf numFmtId="164" fontId="1" fillId="0" borderId="0" applyFont="0" applyFill="0" applyBorder="0" applyAlignment="0" applyProtection="0"/>
  </cellStyleXfs>
  <cellXfs count="19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1" fontId="5" fillId="5" borderId="3" xfId="4" applyNumberFormat="1" applyFont="1" applyFill="1" applyBorder="1" applyAlignment="1" applyProtection="1">
      <alignment horizontal="center" vertical="center" wrapText="1"/>
    </xf>
    <xf numFmtId="0" fontId="5" fillId="4" borderId="4" xfId="4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0" fillId="0" borderId="0" xfId="0" applyNumberFormat="1"/>
    <xf numFmtId="1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4" fontId="5" fillId="5" borderId="2" xfId="4" applyNumberFormat="1" applyFont="1" applyFill="1" applyBorder="1" applyAlignment="1" applyProtection="1">
      <alignment horizontal="center" vertical="center" wrapText="1"/>
    </xf>
    <xf numFmtId="0" fontId="4" fillId="0" borderId="20" xfId="4" applyFont="1" applyFill="1" applyBorder="1" applyAlignment="1" applyProtection="1">
      <alignment horizontal="center" vertical="center" wrapText="1"/>
    </xf>
    <xf numFmtId="0" fontId="15" fillId="0" borderId="23" xfId="4" applyFont="1" applyFill="1" applyBorder="1" applyAlignment="1" applyProtection="1">
      <alignment horizontal="center" vertical="center" wrapText="1"/>
    </xf>
    <xf numFmtId="1" fontId="5" fillId="8" borderId="21" xfId="4" applyNumberFormat="1" applyFont="1" applyFill="1" applyBorder="1" applyAlignment="1" applyProtection="1">
      <alignment horizontal="center" vertical="center" wrapText="1"/>
    </xf>
    <xf numFmtId="0" fontId="5" fillId="11" borderId="4" xfId="4" applyFont="1" applyFill="1" applyBorder="1" applyAlignment="1" applyProtection="1">
      <alignment horizontal="center" vertical="center" wrapText="1"/>
    </xf>
    <xf numFmtId="2" fontId="5" fillId="12" borderId="5" xfId="4" applyNumberFormat="1" applyFont="1" applyFill="1" applyBorder="1" applyAlignment="1" applyProtection="1">
      <alignment horizontal="center" vertical="center" wrapText="1"/>
    </xf>
    <xf numFmtId="1" fontId="5" fillId="12" borderId="3" xfId="4" applyNumberFormat="1" applyFont="1" applyFill="1" applyBorder="1" applyAlignment="1" applyProtection="1">
      <alignment horizontal="center" vertical="center" wrapText="1"/>
    </xf>
    <xf numFmtId="2" fontId="5" fillId="13" borderId="2" xfId="4" applyNumberFormat="1" applyFont="1" applyFill="1" applyBorder="1" applyAlignment="1" applyProtection="1">
      <alignment horizontal="center" vertical="center" wrapText="1"/>
    </xf>
    <xf numFmtId="0" fontId="5" fillId="13" borderId="3" xfId="4" applyFont="1" applyFill="1" applyBorder="1" applyAlignment="1" applyProtection="1">
      <alignment horizontal="center" vertical="center" wrapText="1"/>
    </xf>
    <xf numFmtId="1" fontId="5" fillId="11" borderId="4" xfId="4" applyNumberFormat="1" applyFont="1" applyFill="1" applyBorder="1" applyAlignment="1" applyProtection="1">
      <alignment horizontal="center" vertical="center" wrapText="1"/>
    </xf>
    <xf numFmtId="1" fontId="5" fillId="11" borderId="21" xfId="4" applyNumberFormat="1" applyFont="1" applyFill="1" applyBorder="1" applyAlignment="1" applyProtection="1">
      <alignment horizontal="center" vertical="center" wrapText="1"/>
    </xf>
    <xf numFmtId="4" fontId="5" fillId="16" borderId="2" xfId="4" applyNumberFormat="1" applyFont="1" applyFill="1" applyBorder="1" applyAlignment="1" applyProtection="1">
      <alignment horizontal="center" vertical="center" wrapText="1"/>
    </xf>
    <xf numFmtId="1" fontId="5" fillId="16" borderId="4" xfId="4" applyNumberFormat="1" applyFont="1" applyFill="1" applyBorder="1" applyAlignment="1" applyProtection="1">
      <alignment horizontal="center" vertical="center" wrapText="1"/>
    </xf>
    <xf numFmtId="1" fontId="5" fillId="16" borderId="21" xfId="4" applyNumberFormat="1" applyFont="1" applyFill="1" applyBorder="1" applyAlignment="1" applyProtection="1">
      <alignment horizontal="center" vertical="center" wrapText="1"/>
    </xf>
    <xf numFmtId="166" fontId="5" fillId="11" borderId="2" xfId="4" applyNumberFormat="1" applyFont="1" applyFill="1" applyBorder="1" applyAlignment="1" applyProtection="1">
      <alignment horizontal="center" vertical="center" wrapText="1"/>
    </xf>
    <xf numFmtId="0" fontId="5" fillId="9" borderId="4" xfId="4" applyFont="1" applyFill="1" applyBorder="1" applyAlignment="1" applyProtection="1">
      <alignment horizontal="center" vertical="center" wrapText="1"/>
    </xf>
    <xf numFmtId="0" fontId="5" fillId="9" borderId="21" xfId="4" applyFont="1" applyFill="1" applyBorder="1" applyAlignment="1" applyProtection="1">
      <alignment horizontal="center" vertical="center" wrapText="1"/>
    </xf>
    <xf numFmtId="0" fontId="5" fillId="18" borderId="21" xfId="4" applyFont="1" applyFill="1" applyBorder="1" applyAlignment="1" applyProtection="1">
      <alignment horizontal="center" vertical="center" wrapText="1"/>
    </xf>
    <xf numFmtId="0" fontId="5" fillId="19" borderId="3" xfId="4" applyFont="1" applyFill="1" applyBorder="1" applyAlignment="1" applyProtection="1">
      <alignment vertical="center" wrapText="1"/>
    </xf>
    <xf numFmtId="1" fontId="5" fillId="21" borderId="3" xfId="4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1" fontId="2" fillId="0" borderId="38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166" fontId="18" fillId="7" borderId="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0" fontId="8" fillId="0" borderId="41" xfId="4" applyFont="1" applyFill="1" applyBorder="1" applyAlignment="1" applyProtection="1">
      <alignment horizontal="center" vertical="center" wrapText="1"/>
    </xf>
    <xf numFmtId="0" fontId="8" fillId="0" borderId="40" xfId="4" applyFont="1" applyFill="1" applyBorder="1" applyAlignment="1" applyProtection="1">
      <alignment horizontal="center" vertical="center" wrapText="1"/>
    </xf>
    <xf numFmtId="4" fontId="0" fillId="7" borderId="19" xfId="0" applyNumberFormat="1" applyFill="1" applyBorder="1" applyAlignment="1" applyProtection="1">
      <alignment horizontal="center" vertical="center"/>
      <protection locked="0"/>
    </xf>
    <xf numFmtId="1" fontId="12" fillId="6" borderId="19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2" fontId="0" fillId="7" borderId="19" xfId="0" applyNumberFormat="1" applyFill="1" applyBorder="1" applyAlignment="1" applyProtection="1">
      <alignment horizontal="center" vertical="center"/>
      <protection locked="0"/>
    </xf>
    <xf numFmtId="4" fontId="0" fillId="7" borderId="1" xfId="0" applyNumberFormat="1" applyFill="1" applyBorder="1" applyAlignment="1" applyProtection="1">
      <alignment horizontal="center" vertical="center"/>
      <protection locked="0"/>
    </xf>
    <xf numFmtId="1" fontId="12" fillId="6" borderId="1" xfId="0" applyNumberFormat="1" applyFont="1" applyFill="1" applyBorder="1" applyAlignment="1">
      <alignment horizontal="center" vertical="center"/>
    </xf>
    <xf numFmtId="166" fontId="0" fillId="7" borderId="1" xfId="0" applyNumberForma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2" fontId="0" fillId="7" borderId="1" xfId="0" applyNumberFormat="1" applyFill="1" applyBorder="1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41" xfId="4" applyFont="1" applyFill="1" applyBorder="1" applyAlignment="1" applyProtection="1">
      <alignment vertical="center" wrapText="1"/>
    </xf>
    <xf numFmtId="166" fontId="2" fillId="0" borderId="38" xfId="0" applyNumberFormat="1" applyFont="1" applyBorder="1" applyAlignment="1">
      <alignment horizontal="center" vertical="center"/>
    </xf>
    <xf numFmtId="166" fontId="2" fillId="0" borderId="15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5" fillId="4" borderId="2" xfId="4" applyNumberFormat="1" applyFont="1" applyFill="1" applyBorder="1" applyAlignment="1" applyProtection="1">
      <alignment horizontal="center" vertical="center" wrapText="1"/>
    </xf>
    <xf numFmtId="2" fontId="2" fillId="0" borderId="38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2" fontId="19" fillId="11" borderId="2" xfId="4" applyNumberFormat="1" applyFont="1" applyFill="1" applyBorder="1" applyAlignment="1" applyProtection="1">
      <alignment horizontal="center" vertical="center" wrapText="1"/>
    </xf>
    <xf numFmtId="2" fontId="18" fillId="7" borderId="19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2" fontId="19" fillId="19" borderId="2" xfId="4" applyNumberFormat="1" applyFont="1" applyFill="1" applyBorder="1" applyAlignment="1" applyProtection="1">
      <alignment vertical="center" wrapText="1"/>
    </xf>
    <xf numFmtId="2" fontId="18" fillId="0" borderId="0" xfId="0" applyNumberFormat="1" applyFont="1" applyAlignment="1">
      <alignment horizontal="center" vertical="center"/>
    </xf>
    <xf numFmtId="2" fontId="19" fillId="21" borderId="5" xfId="4" applyNumberFormat="1" applyFont="1" applyFill="1" applyBorder="1" applyAlignment="1" applyProtection="1">
      <alignment horizontal="center" vertical="center" wrapText="1"/>
    </xf>
    <xf numFmtId="166" fontId="19" fillId="9" borderId="2" xfId="4" applyNumberFormat="1" applyFont="1" applyFill="1" applyBorder="1" applyAlignment="1" applyProtection="1">
      <alignment horizontal="center" vertical="center" wrapText="1"/>
    </xf>
    <xf numFmtId="0" fontId="4" fillId="0" borderId="42" xfId="4" applyFont="1" applyFill="1" applyBorder="1" applyAlignment="1" applyProtection="1">
      <alignment horizontal="center" vertical="center" wrapText="1"/>
    </xf>
    <xf numFmtId="0" fontId="3" fillId="0" borderId="41" xfId="4" applyFont="1" applyFill="1" applyBorder="1" applyAlignment="1" applyProtection="1">
      <alignment horizontal="left" vertical="center" wrapText="1"/>
    </xf>
    <xf numFmtId="0" fontId="3" fillId="0" borderId="40" xfId="4" applyFont="1" applyFill="1" applyBorder="1" applyAlignment="1" applyProtection="1">
      <alignment horizontal="left" vertical="center" wrapText="1"/>
    </xf>
    <xf numFmtId="167" fontId="0" fillId="7" borderId="19" xfId="0" applyNumberFormat="1" applyFill="1" applyBorder="1" applyAlignment="1" applyProtection="1">
      <alignment horizontal="center" vertical="center"/>
      <protection locked="0"/>
    </xf>
    <xf numFmtId="167" fontId="0" fillId="7" borderId="1" xfId="0" applyNumberFormat="1" applyFill="1" applyBorder="1" applyAlignment="1" applyProtection="1">
      <alignment horizontal="center" vertical="center"/>
      <protection locked="0"/>
    </xf>
    <xf numFmtId="168" fontId="5" fillId="10" borderId="2" xfId="4" applyNumberFormat="1" applyFont="1" applyFill="1" applyBorder="1" applyAlignment="1" applyProtection="1">
      <alignment horizontal="center" vertical="center" wrapText="1"/>
    </xf>
    <xf numFmtId="168" fontId="0" fillId="7" borderId="1" xfId="0" applyNumberFormat="1" applyFill="1" applyBorder="1" applyAlignment="1" applyProtection="1">
      <alignment horizontal="center" vertical="center"/>
      <protection locked="0"/>
    </xf>
    <xf numFmtId="168" fontId="0" fillId="0" borderId="0" xfId="0" applyNumberFormat="1" applyAlignment="1">
      <alignment vertical="center"/>
    </xf>
    <xf numFmtId="1" fontId="5" fillId="10" borderId="43" xfId="4" applyNumberFormat="1" applyFont="1" applyFill="1" applyBorder="1" applyAlignment="1" applyProtection="1">
      <alignment horizontal="center" vertical="center" wrapText="1"/>
    </xf>
    <xf numFmtId="0" fontId="20" fillId="0" borderId="40" xfId="4" applyFont="1" applyFill="1" applyBorder="1" applyAlignment="1" applyProtection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/>
    </xf>
    <xf numFmtId="1" fontId="5" fillId="20" borderId="3" xfId="4" applyNumberFormat="1" applyFont="1" applyFill="1" applyBorder="1" applyAlignment="1" applyProtection="1">
      <alignment horizontal="center" vertical="center" wrapText="1"/>
    </xf>
    <xf numFmtId="1" fontId="5" fillId="15" borderId="21" xfId="4" applyNumberFormat="1" applyFont="1" applyFill="1" applyBorder="1" applyAlignment="1" applyProtection="1">
      <alignment horizontal="center" vertical="center" wrapText="1"/>
    </xf>
    <xf numFmtId="1" fontId="21" fillId="6" borderId="19" xfId="0" applyNumberFormat="1" applyFont="1" applyFill="1" applyBorder="1" applyAlignment="1">
      <alignment horizontal="center" vertical="center"/>
    </xf>
    <xf numFmtId="1" fontId="21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5" fillId="14" borderId="4" xfId="4" applyNumberFormat="1" applyFont="1" applyFill="1" applyBorder="1" applyAlignment="1" applyProtection="1">
      <alignment horizontal="center" vertical="center" wrapText="1"/>
    </xf>
    <xf numFmtId="1" fontId="5" fillId="14" borderId="21" xfId="4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16" borderId="4" xfId="4" applyFont="1" applyFill="1" applyBorder="1" applyAlignment="1" applyProtection="1">
      <alignment horizontal="center" vertical="center" wrapText="1"/>
    </xf>
    <xf numFmtId="0" fontId="5" fillId="17" borderId="21" xfId="4" applyFont="1" applyFill="1" applyBorder="1" applyAlignment="1" applyProtection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19" fillId="20" borderId="2" xfId="4" applyNumberFormat="1" applyFont="1" applyFill="1" applyBorder="1" applyAlignment="1" applyProtection="1">
      <alignment horizontal="center" vertical="center" wrapText="1"/>
    </xf>
    <xf numFmtId="166" fontId="19" fillId="14" borderId="2" xfId="4" applyNumberFormat="1" applyFont="1" applyFill="1" applyBorder="1" applyAlignment="1" applyProtection="1">
      <alignment horizontal="center" vertical="center" wrapText="1"/>
    </xf>
    <xf numFmtId="166" fontId="18" fillId="7" borderId="19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2" fontId="19" fillId="16" borderId="2" xfId="4" applyNumberFormat="1" applyFont="1" applyFill="1" applyBorder="1" applyAlignment="1" applyProtection="1">
      <alignment horizontal="center" vertical="center" wrapText="1"/>
    </xf>
    <xf numFmtId="2" fontId="22" fillId="17" borderId="22" xfId="4" applyNumberFormat="1" applyFont="1" applyFill="1" applyBorder="1" applyAlignment="1" applyProtection="1">
      <alignment horizontal="left" vertical="center" wrapText="1"/>
    </xf>
    <xf numFmtId="2" fontId="22" fillId="18" borderId="22" xfId="4" applyNumberFormat="1" applyFont="1" applyFill="1" applyBorder="1" applyAlignment="1" applyProtection="1">
      <alignment horizontal="left" vertical="center" wrapText="1"/>
    </xf>
    <xf numFmtId="4" fontId="10" fillId="5" borderId="22" xfId="4" applyNumberFormat="1" applyFont="1" applyFill="1" applyBorder="1" applyAlignment="1" applyProtection="1">
      <alignment horizontal="left" vertical="center" wrapText="1"/>
    </xf>
    <xf numFmtId="1" fontId="23" fillId="5" borderId="21" xfId="4" applyNumberFormat="1" applyFont="1" applyFill="1" applyBorder="1" applyAlignment="1" applyProtection="1">
      <alignment horizontal="center" vertical="center" wrapText="1"/>
    </xf>
    <xf numFmtId="0" fontId="23" fillId="4" borderId="21" xfId="4" applyFont="1" applyFill="1" applyBorder="1" applyAlignment="1" applyProtection="1">
      <alignment horizontal="center" vertical="center" wrapText="1"/>
    </xf>
    <xf numFmtId="168" fontId="10" fillId="10" borderId="22" xfId="4" applyNumberFormat="1" applyFont="1" applyFill="1" applyBorder="1" applyAlignment="1" applyProtection="1">
      <alignment horizontal="left" vertical="center" wrapText="1"/>
    </xf>
    <xf numFmtId="1" fontId="23" fillId="10" borderId="3" xfId="4" applyNumberFormat="1" applyFont="1" applyFill="1" applyBorder="1" applyAlignment="1" applyProtection="1">
      <alignment horizontal="center" vertical="center" wrapText="1"/>
    </xf>
    <xf numFmtId="2" fontId="10" fillId="4" borderId="22" xfId="4" applyNumberFormat="1" applyFont="1" applyFill="1" applyBorder="1" applyAlignment="1" applyProtection="1">
      <alignment horizontal="left" vertical="center" wrapText="1"/>
    </xf>
    <xf numFmtId="2" fontId="10" fillId="11" borderId="22" xfId="4" quotePrefix="1" applyNumberFormat="1" applyFont="1" applyFill="1" applyBorder="1" applyAlignment="1" applyProtection="1">
      <alignment horizontal="center" vertical="center" wrapText="1"/>
    </xf>
    <xf numFmtId="0" fontId="23" fillId="11" borderId="21" xfId="4" applyFont="1" applyFill="1" applyBorder="1" applyAlignment="1" applyProtection="1">
      <alignment horizontal="center" vertical="center" wrapText="1"/>
    </xf>
    <xf numFmtId="2" fontId="10" fillId="12" borderId="22" xfId="4" applyNumberFormat="1" applyFont="1" applyFill="1" applyBorder="1" applyAlignment="1" applyProtection="1">
      <alignment horizontal="left" vertical="center" wrapText="1"/>
    </xf>
    <xf numFmtId="1" fontId="23" fillId="12" borderId="21" xfId="4" applyNumberFormat="1" applyFont="1" applyFill="1" applyBorder="1" applyAlignment="1" applyProtection="1">
      <alignment horizontal="center" vertical="center" wrapText="1"/>
    </xf>
    <xf numFmtId="2" fontId="10" fillId="13" borderId="22" xfId="4" applyNumberFormat="1" applyFont="1" applyFill="1" applyBorder="1" applyAlignment="1" applyProtection="1">
      <alignment horizontal="left" vertical="center" wrapText="1"/>
    </xf>
    <xf numFmtId="0" fontId="23" fillId="13" borderId="21" xfId="4" applyFont="1" applyFill="1" applyBorder="1" applyAlignment="1" applyProtection="1">
      <alignment horizontal="center" vertical="center" wrapText="1"/>
    </xf>
    <xf numFmtId="4" fontId="10" fillId="16" borderId="22" xfId="4" applyNumberFormat="1" applyFont="1" applyFill="1" applyBorder="1" applyAlignment="1" applyProtection="1">
      <alignment horizontal="left" vertical="center" wrapText="1"/>
    </xf>
    <xf numFmtId="1" fontId="12" fillId="24" borderId="24" xfId="0" applyNumberFormat="1" applyFont="1" applyFill="1" applyBorder="1" applyAlignment="1">
      <alignment horizontal="center" vertical="center"/>
    </xf>
    <xf numFmtId="1" fontId="12" fillId="24" borderId="25" xfId="0" applyNumberFormat="1" applyFont="1" applyFill="1" applyBorder="1" applyAlignment="1">
      <alignment horizontal="center" vertical="center"/>
    </xf>
    <xf numFmtId="1" fontId="21" fillId="24" borderId="24" xfId="0" applyNumberFormat="1" applyFont="1" applyFill="1" applyBorder="1" applyAlignment="1">
      <alignment horizontal="center" vertical="center"/>
    </xf>
    <xf numFmtId="1" fontId="21" fillId="24" borderId="25" xfId="0" applyNumberFormat="1" applyFont="1" applyFill="1" applyBorder="1" applyAlignment="1">
      <alignment horizontal="center" vertical="center"/>
    </xf>
    <xf numFmtId="2" fontId="10" fillId="15" borderId="22" xfId="4" applyNumberFormat="1" applyFont="1" applyFill="1" applyBorder="1" applyAlignment="1" applyProtection="1">
      <alignment horizontal="left" vertical="center" wrapText="1"/>
    </xf>
    <xf numFmtId="166" fontId="10" fillId="14" borderId="22" xfId="4" applyNumberFormat="1" applyFont="1" applyFill="1" applyBorder="1" applyAlignment="1" applyProtection="1">
      <alignment horizontal="left" vertical="center" wrapText="1"/>
    </xf>
    <xf numFmtId="2" fontId="10" fillId="9" borderId="22" xfId="4" applyNumberFormat="1" applyFont="1" applyFill="1" applyBorder="1" applyAlignment="1" applyProtection="1">
      <alignment horizontal="left" vertical="center" wrapText="1"/>
    </xf>
    <xf numFmtId="2" fontId="23" fillId="8" borderId="22" xfId="4" applyNumberFormat="1" applyFont="1" applyFill="1" applyBorder="1" applyAlignment="1" applyProtection="1">
      <alignment horizontal="left" vertical="center" wrapText="1"/>
    </xf>
    <xf numFmtId="2" fontId="10" fillId="11" borderId="22" xfId="4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" fontId="14" fillId="7" borderId="1" xfId="0" applyNumberFormat="1" applyFont="1" applyFill="1" applyBorder="1" applyAlignment="1" applyProtection="1">
      <alignment horizontal="center" vertical="center"/>
      <protection locked="0"/>
    </xf>
    <xf numFmtId="168" fontId="14" fillId="7" borderId="1" xfId="0" applyNumberFormat="1" applyFont="1" applyFill="1" applyBorder="1" applyAlignment="1" applyProtection="1">
      <alignment horizontal="center" vertical="center"/>
      <protection locked="0"/>
    </xf>
    <xf numFmtId="2" fontId="14" fillId="7" borderId="1" xfId="0" applyNumberFormat="1" applyFont="1" applyFill="1" applyBorder="1" applyAlignment="1" applyProtection="1">
      <alignment horizontal="center" vertical="center"/>
      <protection locked="0"/>
    </xf>
    <xf numFmtId="0" fontId="17" fillId="13" borderId="18" xfId="0" applyFont="1" applyFill="1" applyBorder="1" applyAlignment="1">
      <alignment horizontal="center" vertical="center" wrapText="1"/>
    </xf>
    <xf numFmtId="0" fontId="17" fillId="13" borderId="31" xfId="0" applyFont="1" applyFill="1" applyBorder="1" applyAlignment="1">
      <alignment horizontal="center" vertical="center" wrapText="1"/>
    </xf>
    <xf numFmtId="0" fontId="17" fillId="16" borderId="18" xfId="0" applyFont="1" applyFill="1" applyBorder="1" applyAlignment="1">
      <alignment horizontal="center" vertical="center" wrapText="1"/>
    </xf>
    <xf numFmtId="0" fontId="17" fillId="16" borderId="24" xfId="0" applyFont="1" applyFill="1" applyBorder="1" applyAlignment="1">
      <alignment horizontal="center" vertical="center" wrapText="1"/>
    </xf>
    <xf numFmtId="0" fontId="15" fillId="0" borderId="26" xfId="4" applyFont="1" applyFill="1" applyBorder="1" applyAlignment="1" applyProtection="1">
      <alignment horizontal="center" vertical="center" wrapText="1"/>
    </xf>
    <xf numFmtId="0" fontId="15" fillId="0" borderId="27" xfId="4" applyFont="1" applyFill="1" applyBorder="1" applyAlignment="1" applyProtection="1">
      <alignment horizontal="center" vertical="center" wrapText="1"/>
    </xf>
    <xf numFmtId="0" fontId="1" fillId="0" borderId="32" xfId="4" applyFont="1" applyFill="1" applyBorder="1" applyAlignment="1" applyProtection="1">
      <alignment vertical="center" wrapText="1"/>
    </xf>
    <xf numFmtId="0" fontId="1" fillId="0" borderId="33" xfId="4" applyFont="1" applyFill="1" applyBorder="1" applyAlignment="1" applyProtection="1">
      <alignment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7" fillId="12" borderId="30" xfId="0" applyFont="1" applyFill="1" applyBorder="1" applyAlignment="1">
      <alignment horizontal="center" vertical="center" wrapText="1"/>
    </xf>
    <xf numFmtId="0" fontId="17" fillId="12" borderId="31" xfId="0" applyFont="1" applyFill="1" applyBorder="1" applyAlignment="1">
      <alignment horizontal="center" vertical="center" wrapText="1"/>
    </xf>
    <xf numFmtId="0" fontId="9" fillId="22" borderId="0" xfId="0" quotePrefix="1" applyFont="1" applyFill="1" applyAlignment="1">
      <alignment horizontal="center" vertical="center" wrapText="1"/>
    </xf>
    <xf numFmtId="0" fontId="1" fillId="0" borderId="18" xfId="4" applyFont="1" applyFill="1" applyBorder="1" applyAlignment="1" applyProtection="1">
      <alignment horizontal="center" vertical="center" wrapText="1"/>
    </xf>
    <xf numFmtId="0" fontId="1" fillId="0" borderId="2" xfId="4" applyFont="1" applyFill="1" applyBorder="1" applyAlignment="1" applyProtection="1">
      <alignment horizontal="center" vertical="center" wrapText="1"/>
    </xf>
    <xf numFmtId="0" fontId="1" fillId="0" borderId="28" xfId="4" applyFont="1" applyFill="1" applyBorder="1" applyAlignment="1" applyProtection="1">
      <alignment horizontal="center" vertical="center" wrapText="1"/>
    </xf>
    <xf numFmtId="0" fontId="1" fillId="0" borderId="29" xfId="4" applyFont="1" applyFill="1" applyBorder="1" applyAlignment="1" applyProtection="1">
      <alignment horizontal="center" vertical="center" wrapText="1"/>
    </xf>
    <xf numFmtId="0" fontId="1" fillId="0" borderId="28" xfId="4" applyFont="1" applyFill="1" applyBorder="1" applyAlignment="1" applyProtection="1">
      <alignment vertical="center" wrapText="1"/>
    </xf>
    <xf numFmtId="0" fontId="1" fillId="0" borderId="29" xfId="4" applyFont="1" applyFill="1" applyBorder="1" applyAlignment="1" applyProtection="1">
      <alignment vertical="center" wrapText="1"/>
    </xf>
    <xf numFmtId="2" fontId="17" fillId="19" borderId="34" xfId="0" quotePrefix="1" applyNumberFormat="1" applyFont="1" applyFill="1" applyBorder="1" applyAlignment="1">
      <alignment vertical="center" wrapText="1"/>
    </xf>
    <xf numFmtId="0" fontId="16" fillId="19" borderId="35" xfId="0" applyFont="1" applyFill="1" applyBorder="1" applyAlignment="1">
      <alignment vertical="center" wrapText="1"/>
    </xf>
    <xf numFmtId="0" fontId="17" fillId="11" borderId="18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vertical="center" wrapText="1"/>
    </xf>
    <xf numFmtId="0" fontId="1" fillId="0" borderId="32" xfId="4" applyFont="1" applyFill="1" applyBorder="1" applyAlignment="1" applyProtection="1">
      <alignment horizontal="center" vertical="center" wrapText="1"/>
    </xf>
    <xf numFmtId="0" fontId="1" fillId="0" borderId="33" xfId="4" applyFont="1" applyFill="1" applyBorder="1" applyAlignment="1" applyProtection="1">
      <alignment horizontal="center" vertical="center" wrapText="1"/>
    </xf>
    <xf numFmtId="0" fontId="17" fillId="20" borderId="18" xfId="0" applyFont="1" applyFill="1" applyBorder="1" applyAlignment="1">
      <alignment horizontal="center" vertical="center" wrapText="1"/>
    </xf>
    <xf numFmtId="0" fontId="17" fillId="20" borderId="31" xfId="0" applyFont="1" applyFill="1" applyBorder="1" applyAlignment="1">
      <alignment horizontal="center" vertical="center" wrapText="1"/>
    </xf>
    <xf numFmtId="0" fontId="17" fillId="14" borderId="18" xfId="0" applyFont="1" applyFill="1" applyBorder="1" applyAlignment="1">
      <alignment horizontal="center" vertical="center" wrapText="1"/>
    </xf>
    <xf numFmtId="0" fontId="17" fillId="14" borderId="24" xfId="0" applyFont="1" applyFill="1" applyBorder="1" applyAlignment="1">
      <alignment horizontal="center" vertical="center" wrapText="1"/>
    </xf>
    <xf numFmtId="0" fontId="17" fillId="9" borderId="34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7" fillId="21" borderId="30" xfId="0" applyFont="1" applyFill="1" applyBorder="1" applyAlignment="1">
      <alignment horizontal="center" vertical="center" wrapText="1"/>
    </xf>
    <xf numFmtId="0" fontId="17" fillId="21" borderId="31" xfId="0" applyFont="1" applyFill="1" applyBorder="1" applyAlignment="1">
      <alignment horizontal="center" vertical="center" wrapText="1"/>
    </xf>
    <xf numFmtId="0" fontId="9" fillId="23" borderId="0" xfId="0" quotePrefix="1" applyFont="1" applyFill="1" applyAlignment="1">
      <alignment horizontal="center" vertical="center" wrapText="1"/>
    </xf>
  </cellXfs>
  <cellStyles count="6">
    <cellStyle name="Βασικό_ΜΗΤΡΩΟ" xfId="1" xr:uid="{00000000-0005-0000-0000-000000000000}"/>
    <cellStyle name="Κανονικό" xfId="0" builtinId="0"/>
    <cellStyle name="Κανονικό 2" xfId="2" xr:uid="{00000000-0005-0000-0000-000002000000}"/>
    <cellStyle name="Κανονικό 2 2" xfId="3" xr:uid="{00000000-0005-0000-0000-000003000000}"/>
    <cellStyle name="Κόμμα 2" xfId="5" xr:uid="{00000000-0005-0000-0000-000004000000}"/>
    <cellStyle name="Σημείωση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F2E2-D189-46EF-8CA3-35F273F5B3FA}">
  <sheetPr>
    <tabColor theme="4"/>
    <pageSetUpPr fitToPage="1"/>
  </sheetPr>
  <dimension ref="A1:T44"/>
  <sheetViews>
    <sheetView tabSelected="1" zoomScale="80" zoomScaleNormal="80" workbookViewId="0">
      <selection activeCell="AC21" sqref="AC21"/>
    </sheetView>
  </sheetViews>
  <sheetFormatPr defaultColWidth="9.140625" defaultRowHeight="15.75" x14ac:dyDescent="0.25"/>
  <cols>
    <col min="1" max="1" width="5.5703125" style="5" customWidth="1"/>
    <col min="2" max="2" width="29" style="5" customWidth="1"/>
    <col min="3" max="3" width="7" style="59" customWidth="1"/>
    <col min="4" max="4" width="10.5703125" style="59" customWidth="1"/>
    <col min="5" max="5" width="22.5703125" style="5" customWidth="1"/>
    <col min="6" max="6" width="7.5703125" style="76" customWidth="1"/>
    <col min="7" max="7" width="6.7109375" style="77" customWidth="1"/>
    <col min="8" max="8" width="9.85546875" style="103" customWidth="1"/>
    <col min="9" max="9" width="6.7109375" style="52" customWidth="1"/>
    <col min="10" max="10" width="6.7109375" style="27" customWidth="1"/>
    <col min="11" max="11" width="6.7109375" style="52" customWidth="1"/>
    <col min="12" max="12" width="8.85546875" style="27" customWidth="1"/>
    <col min="13" max="13" width="6.7109375" style="52" customWidth="1"/>
    <col min="14" max="14" width="6.7109375" style="78" customWidth="1"/>
    <col min="15" max="15" width="6.7109375" style="52" customWidth="1"/>
    <col min="16" max="16" width="7.5703125" style="78" customWidth="1"/>
    <col min="17" max="17" width="6.7109375" style="52" customWidth="1"/>
    <col min="18" max="18" width="8.5703125" style="75" customWidth="1"/>
    <col min="19" max="19" width="6.7109375" style="52" customWidth="1"/>
    <col min="20" max="20" width="7.42578125" style="8" customWidth="1"/>
    <col min="21" max="16384" width="9.140625" style="5"/>
  </cols>
  <sheetData>
    <row r="1" spans="1:20" ht="23.25" customHeight="1" x14ac:dyDescent="0.25">
      <c r="A1" s="175" t="s">
        <v>149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0" ht="18" customHeight="1" x14ac:dyDescent="0.25">
      <c r="A2" s="175" t="s">
        <v>84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spans="1:20" ht="21.95" customHeight="1" x14ac:dyDescent="0.25">
      <c r="A3" s="175" t="s">
        <v>146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ht="21.95" customHeight="1" x14ac:dyDescent="0.25">
      <c r="A4" s="175" t="s">
        <v>147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1:20" ht="21.95" customHeight="1" thickBot="1" x14ac:dyDescent="0.3">
      <c r="A5" s="175" t="s">
        <v>148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1:20" ht="32.25" customHeight="1" x14ac:dyDescent="0.25">
      <c r="A6" s="176" t="s">
        <v>40</v>
      </c>
      <c r="B6" s="180" t="s">
        <v>0</v>
      </c>
      <c r="C6" s="178" t="s">
        <v>56</v>
      </c>
      <c r="D6" s="178" t="s">
        <v>55</v>
      </c>
      <c r="E6" s="163" t="s">
        <v>1</v>
      </c>
      <c r="F6" s="165" t="s">
        <v>46</v>
      </c>
      <c r="G6" s="166"/>
      <c r="H6" s="167" t="s">
        <v>57</v>
      </c>
      <c r="I6" s="168"/>
      <c r="J6" s="169" t="s">
        <v>49</v>
      </c>
      <c r="K6" s="170"/>
      <c r="L6" s="171" t="s">
        <v>2</v>
      </c>
      <c r="M6" s="172"/>
      <c r="N6" s="173" t="s">
        <v>3</v>
      </c>
      <c r="O6" s="174"/>
      <c r="P6" s="157" t="s">
        <v>4</v>
      </c>
      <c r="Q6" s="158"/>
      <c r="R6" s="159" t="s">
        <v>129</v>
      </c>
      <c r="S6" s="160"/>
      <c r="T6" s="161" t="s">
        <v>41</v>
      </c>
    </row>
    <row r="7" spans="1:20" s="6" customFormat="1" ht="12.75" customHeight="1" thickBot="1" x14ac:dyDescent="0.3">
      <c r="A7" s="177"/>
      <c r="B7" s="181"/>
      <c r="C7" s="179"/>
      <c r="D7" s="179"/>
      <c r="E7" s="164"/>
      <c r="F7" s="32" t="s">
        <v>47</v>
      </c>
      <c r="G7" s="9" t="s">
        <v>39</v>
      </c>
      <c r="H7" s="101" t="s">
        <v>43</v>
      </c>
      <c r="I7" s="104" t="s">
        <v>39</v>
      </c>
      <c r="J7" s="84" t="s">
        <v>47</v>
      </c>
      <c r="K7" s="10" t="s">
        <v>39</v>
      </c>
      <c r="L7" s="46" t="s">
        <v>47</v>
      </c>
      <c r="M7" s="36" t="s">
        <v>39</v>
      </c>
      <c r="N7" s="37" t="s">
        <v>43</v>
      </c>
      <c r="O7" s="38" t="s">
        <v>39</v>
      </c>
      <c r="P7" s="39" t="s">
        <v>43</v>
      </c>
      <c r="Q7" s="40" t="s">
        <v>39</v>
      </c>
      <c r="R7" s="43" t="s">
        <v>43</v>
      </c>
      <c r="S7" s="44" t="s">
        <v>39</v>
      </c>
      <c r="T7" s="162"/>
    </row>
    <row r="8" spans="1:20" s="6" customFormat="1" ht="11.25" customHeight="1" thickBot="1" x14ac:dyDescent="0.3">
      <c r="A8" s="33"/>
      <c r="B8" s="79"/>
      <c r="C8" s="64"/>
      <c r="D8" s="65"/>
      <c r="E8" s="105"/>
      <c r="F8" s="126"/>
      <c r="G8" s="127"/>
      <c r="H8" s="129"/>
      <c r="I8" s="130"/>
      <c r="J8" s="131"/>
      <c r="K8" s="128"/>
      <c r="L8" s="132"/>
      <c r="M8" s="133"/>
      <c r="N8" s="134"/>
      <c r="O8" s="135"/>
      <c r="P8" s="136"/>
      <c r="Q8" s="137"/>
      <c r="R8" s="138"/>
      <c r="S8" s="45"/>
      <c r="T8" s="34"/>
    </row>
    <row r="9" spans="1:20" ht="20.100000000000001" customHeight="1" x14ac:dyDescent="0.25">
      <c r="A9" s="150">
        <v>1</v>
      </c>
      <c r="B9" s="151" t="s">
        <v>97</v>
      </c>
      <c r="C9" s="150">
        <v>2010</v>
      </c>
      <c r="D9" s="150">
        <v>398409</v>
      </c>
      <c r="E9" s="150" t="s">
        <v>111</v>
      </c>
      <c r="F9" s="66">
        <v>7.7</v>
      </c>
      <c r="G9" s="67">
        <f>LOOKUP(F9,SCORE3!B:B,SCORE3!A:A)</f>
        <v>110</v>
      </c>
      <c r="H9" s="99"/>
      <c r="I9" s="68">
        <f>IF(LEN(H9)=8,LOOKUP(SCORE3!N$2,SCORE3!E:E,SCORE3!A:A),LOOKUP(H9,SCORE3!E:E,SCORE3!A:A))</f>
        <v>0</v>
      </c>
      <c r="J9" s="69"/>
      <c r="K9" s="68">
        <f>LOOKUP(J9,SCORE3!C:C,SCORE3!A:A)</f>
        <v>0</v>
      </c>
      <c r="L9" s="69"/>
      <c r="M9" s="68">
        <f>LOOKUP(L9,SCORE3!K:K,SCORE3!L:L)</f>
        <v>0</v>
      </c>
      <c r="N9" s="69"/>
      <c r="O9" s="67">
        <f>LOOKUP(N9,SCORE3!H:H,SCORE3!G:G)</f>
        <v>0</v>
      </c>
      <c r="P9" s="69">
        <v>9.93</v>
      </c>
      <c r="Q9" s="68">
        <f>LOOKUP(P9,SCORE3!I:I,SCORE3!G:G)</f>
        <v>55</v>
      </c>
      <c r="R9" s="66">
        <v>51.58</v>
      </c>
      <c r="S9" s="67">
        <f>LOOKUP(R9,SCORE3!J:J,SCORE3!G:G)</f>
        <v>95</v>
      </c>
      <c r="T9" s="139">
        <f t="shared" ref="T9:T34" si="0">G9+I9+K9+M9+O9+Q9+S9</f>
        <v>260</v>
      </c>
    </row>
    <row r="10" spans="1:20" ht="20.100000000000001" customHeight="1" x14ac:dyDescent="0.25">
      <c r="A10" s="150">
        <v>2</v>
      </c>
      <c r="B10" s="151" t="s">
        <v>132</v>
      </c>
      <c r="C10" s="150">
        <v>2010</v>
      </c>
      <c r="D10" s="150">
        <v>406446</v>
      </c>
      <c r="E10" s="150" t="s">
        <v>118</v>
      </c>
      <c r="F10" s="70">
        <v>7.9</v>
      </c>
      <c r="G10" s="71">
        <f>LOOKUP(F10,SCORE3!B:B,SCORE3!A:A)</f>
        <v>100</v>
      </c>
      <c r="H10" s="100"/>
      <c r="I10" s="73">
        <f>IF(LEN(H10)=8,LOOKUP(SCORE3!N$2,SCORE3!E:E,SCORE3!A:A),LOOKUP(H10,SCORE3!E:E,SCORE3!A:A))</f>
        <v>0</v>
      </c>
      <c r="J10" s="74"/>
      <c r="K10" s="73">
        <f>LOOKUP(J10,SCORE3!C:C,SCORE3!A:A)</f>
        <v>0</v>
      </c>
      <c r="L10" s="74"/>
      <c r="M10" s="73">
        <f>LOOKUP(L10,SCORE3!K:K,SCORE3!L:L)</f>
        <v>0</v>
      </c>
      <c r="N10" s="74"/>
      <c r="O10" s="71">
        <f>LOOKUP(N10,SCORE3!H:H,SCORE3!G:G)</f>
        <v>0</v>
      </c>
      <c r="P10" s="74">
        <v>9.69</v>
      </c>
      <c r="Q10" s="73">
        <f>LOOKUP(P10,SCORE3!I:I,SCORE3!G:G)</f>
        <v>55</v>
      </c>
      <c r="R10" s="70">
        <v>50.6</v>
      </c>
      <c r="S10" s="71">
        <f>LOOKUP(R10,SCORE3!J:J,SCORE3!G:G)</f>
        <v>95</v>
      </c>
      <c r="T10" s="140">
        <f t="shared" si="0"/>
        <v>250</v>
      </c>
    </row>
    <row r="11" spans="1:20" ht="20.100000000000001" customHeight="1" x14ac:dyDescent="0.25">
      <c r="A11" s="150">
        <v>3</v>
      </c>
      <c r="B11" s="151" t="s">
        <v>138</v>
      </c>
      <c r="C11" s="150">
        <v>2010</v>
      </c>
      <c r="D11" s="150">
        <v>400798</v>
      </c>
      <c r="E11" s="150" t="s">
        <v>111</v>
      </c>
      <c r="F11" s="154">
        <v>8.4</v>
      </c>
      <c r="G11" s="110">
        <f>LOOKUP(F11,SCORE3!B:B,SCORE3!A:A)</f>
        <v>85</v>
      </c>
      <c r="H11" s="155"/>
      <c r="I11" s="118">
        <f>IF(LEN(H11)=8,LOOKUP(SCORE3!N$2,SCORE3!E:E,SCORE3!A:A),LOOKUP(H11,SCORE3!E:E,SCORE3!A:A))</f>
        <v>0</v>
      </c>
      <c r="J11" s="156"/>
      <c r="K11" s="118">
        <f>LOOKUP(J11,SCORE3!C:C,SCORE3!A:A)</f>
        <v>0</v>
      </c>
      <c r="L11" s="156"/>
      <c r="M11" s="118">
        <f>LOOKUP(L11,SCORE3!K:K,SCORE3!L:L)</f>
        <v>0</v>
      </c>
      <c r="N11" s="156"/>
      <c r="O11" s="110">
        <f>LOOKUP(N11,SCORE3!H:H,SCORE3!G:G)</f>
        <v>0</v>
      </c>
      <c r="P11" s="156">
        <v>9.35</v>
      </c>
      <c r="Q11" s="118">
        <f>LOOKUP(P11,SCORE3!I:I,SCORE3!G:G)</f>
        <v>50</v>
      </c>
      <c r="R11" s="154">
        <v>52.72</v>
      </c>
      <c r="S11" s="110">
        <f>LOOKUP(R11,SCORE3!J:J,SCORE3!G:G)</f>
        <v>110</v>
      </c>
      <c r="T11" s="142">
        <f t="shared" si="0"/>
        <v>245</v>
      </c>
    </row>
    <row r="12" spans="1:20" ht="20.100000000000001" customHeight="1" x14ac:dyDescent="0.25">
      <c r="A12" s="150">
        <v>4</v>
      </c>
      <c r="B12" s="148" t="s">
        <v>130</v>
      </c>
      <c r="C12" s="149">
        <v>2010</v>
      </c>
      <c r="D12" s="149">
        <v>402571</v>
      </c>
      <c r="E12" s="149" t="s">
        <v>109</v>
      </c>
      <c r="F12" s="70">
        <v>7.8</v>
      </c>
      <c r="G12" s="71">
        <f>LOOKUP(F12,SCORE3!B:B,SCORE3!A:A)</f>
        <v>100</v>
      </c>
      <c r="H12" s="100"/>
      <c r="I12" s="73">
        <f>IF(LEN(H12)=8,LOOKUP(SCORE3!N$2,SCORE3!E:E,SCORE3!A:A),LOOKUP(H12,SCORE3!E:E,SCORE3!A:A))</f>
        <v>0</v>
      </c>
      <c r="J12" s="74"/>
      <c r="K12" s="73">
        <f>LOOKUP(J12,SCORE3!C:C,SCORE3!A:A)</f>
        <v>0</v>
      </c>
      <c r="L12" s="74"/>
      <c r="M12" s="73">
        <f>LOOKUP(L12,SCORE3!K:K,SCORE3!L:L)</f>
        <v>0</v>
      </c>
      <c r="N12" s="74"/>
      <c r="O12" s="71">
        <f>LOOKUP(N12,SCORE3!H:H,SCORE3!G:G)</f>
        <v>0</v>
      </c>
      <c r="P12" s="74">
        <v>10.050000000000001</v>
      </c>
      <c r="Q12" s="73">
        <f>LOOKUP(P12,SCORE3!I:I,SCORE3!G:G)</f>
        <v>60</v>
      </c>
      <c r="R12" s="70">
        <v>40.65</v>
      </c>
      <c r="S12" s="71">
        <f>LOOKUP(R12,SCORE3!J:J,SCORE3!G:G)</f>
        <v>75</v>
      </c>
      <c r="T12" s="140">
        <f t="shared" si="0"/>
        <v>235</v>
      </c>
    </row>
    <row r="13" spans="1:20" ht="20.100000000000001" customHeight="1" x14ac:dyDescent="0.25">
      <c r="A13" s="150">
        <v>5</v>
      </c>
      <c r="B13" s="148" t="s">
        <v>135</v>
      </c>
      <c r="C13" s="149">
        <v>2010</v>
      </c>
      <c r="D13" s="149">
        <v>402008</v>
      </c>
      <c r="E13" s="149" t="s">
        <v>118</v>
      </c>
      <c r="F13" s="70">
        <v>8.1</v>
      </c>
      <c r="G13" s="71">
        <f>LOOKUP(F13,SCORE3!B:B,SCORE3!A:A)</f>
        <v>95</v>
      </c>
      <c r="H13" s="102"/>
      <c r="I13" s="73">
        <f>IF(LEN(H13)=8,LOOKUP(SCORE3!N$2,SCORE3!E:E,SCORE3!A:A),LOOKUP(H13,SCORE3!E:E,SCORE3!A:A))</f>
        <v>0</v>
      </c>
      <c r="J13" s="74"/>
      <c r="K13" s="73">
        <f>LOOKUP(J13,SCORE3!C:C,SCORE3!A:A)</f>
        <v>0</v>
      </c>
      <c r="L13" s="74"/>
      <c r="M13" s="73">
        <f>LOOKUP(L13,SCORE3!K:K,SCORE3!L:L)</f>
        <v>0</v>
      </c>
      <c r="N13" s="74"/>
      <c r="O13" s="71">
        <f>LOOKUP(N13,SCORE3!H:H,SCORE3!G:G)</f>
        <v>0</v>
      </c>
      <c r="P13" s="74">
        <v>9.4</v>
      </c>
      <c r="Q13" s="73">
        <f>LOOKUP(P13,SCORE3!I:I,SCORE3!G:G)</f>
        <v>50</v>
      </c>
      <c r="R13" s="70">
        <v>46.02</v>
      </c>
      <c r="S13" s="71">
        <f>LOOKUP(R13,SCORE3!J:J,SCORE3!G:G)</f>
        <v>85</v>
      </c>
      <c r="T13" s="140">
        <f t="shared" si="0"/>
        <v>230</v>
      </c>
    </row>
    <row r="14" spans="1:20" ht="20.100000000000001" customHeight="1" x14ac:dyDescent="0.25">
      <c r="A14" s="150">
        <v>5</v>
      </c>
      <c r="B14" s="148" t="s">
        <v>95</v>
      </c>
      <c r="C14" s="149">
        <v>2010</v>
      </c>
      <c r="D14" s="149">
        <v>402556</v>
      </c>
      <c r="E14" s="149" t="s">
        <v>111</v>
      </c>
      <c r="F14" s="70">
        <v>8.1</v>
      </c>
      <c r="G14" s="71">
        <f>LOOKUP(F14,SCORE3!B:B,SCORE3!A:A)</f>
        <v>95</v>
      </c>
      <c r="H14" s="100"/>
      <c r="I14" s="73">
        <f>IF(LEN(H14)=8,LOOKUP(SCORE3!N$2,SCORE3!E:E,SCORE3!A:A),LOOKUP(H14,SCORE3!E:E,SCORE3!A:A))</f>
        <v>0</v>
      </c>
      <c r="J14" s="74"/>
      <c r="K14" s="73">
        <f>LOOKUP(J14,SCORE3!C:C,SCORE3!A:A)</f>
        <v>0</v>
      </c>
      <c r="L14" s="74"/>
      <c r="M14" s="73">
        <f>LOOKUP(L14,SCORE3!K:K,SCORE3!L:L)</f>
        <v>0</v>
      </c>
      <c r="N14" s="74"/>
      <c r="O14" s="71">
        <f>LOOKUP(N14,SCORE3!H:H,SCORE3!G:G)</f>
        <v>0</v>
      </c>
      <c r="P14" s="74">
        <v>8.8000000000000007</v>
      </c>
      <c r="Q14" s="73">
        <f>LOOKUP(P14,SCORE3!I:I,SCORE3!G:G)</f>
        <v>45</v>
      </c>
      <c r="R14" s="70">
        <v>48.8</v>
      </c>
      <c r="S14" s="71">
        <f>LOOKUP(R14,SCORE3!J:J,SCORE3!G:G)</f>
        <v>90</v>
      </c>
      <c r="T14" s="140">
        <f t="shared" si="0"/>
        <v>230</v>
      </c>
    </row>
    <row r="15" spans="1:20" ht="20.100000000000001" customHeight="1" x14ac:dyDescent="0.25">
      <c r="A15" s="150">
        <v>7</v>
      </c>
      <c r="B15" s="148" t="s">
        <v>133</v>
      </c>
      <c r="C15" s="149">
        <v>2010</v>
      </c>
      <c r="D15" s="149">
        <v>402006</v>
      </c>
      <c r="E15" s="149" t="s">
        <v>118</v>
      </c>
      <c r="F15" s="70">
        <v>9</v>
      </c>
      <c r="G15" s="71">
        <f>LOOKUP(F15,SCORE3!B:B,SCORE3!A:A)</f>
        <v>70</v>
      </c>
      <c r="H15" s="102"/>
      <c r="I15" s="73">
        <f>IF(LEN(H15)=8,LOOKUP(SCORE3!N$2,SCORE3!E:E,SCORE3!A:A),LOOKUP(H15,SCORE3!E:E,SCORE3!A:A))</f>
        <v>0</v>
      </c>
      <c r="J15" s="74"/>
      <c r="K15" s="73">
        <f>LOOKUP(J15,SCORE3!C:C,SCORE3!A:A)</f>
        <v>0</v>
      </c>
      <c r="L15" s="74"/>
      <c r="M15" s="73">
        <f>LOOKUP(L15,SCORE3!K:K,SCORE3!L:L)</f>
        <v>0</v>
      </c>
      <c r="N15" s="74"/>
      <c r="O15" s="71">
        <f>LOOKUP(N15,SCORE3!H:H,SCORE3!G:G)</f>
        <v>0</v>
      </c>
      <c r="P15" s="74">
        <v>12.6</v>
      </c>
      <c r="Q15" s="73">
        <f>LOOKUP(P15,SCORE3!I:I,SCORE3!G:G)</f>
        <v>85</v>
      </c>
      <c r="R15" s="70">
        <v>39.96</v>
      </c>
      <c r="S15" s="71">
        <f>LOOKUP(R15,SCORE3!J:J,SCORE3!G:G)</f>
        <v>70</v>
      </c>
      <c r="T15" s="140">
        <f t="shared" si="0"/>
        <v>225</v>
      </c>
    </row>
    <row r="16" spans="1:20" ht="20.100000000000001" customHeight="1" x14ac:dyDescent="0.25">
      <c r="A16" s="150">
        <v>8</v>
      </c>
      <c r="B16" s="148" t="s">
        <v>96</v>
      </c>
      <c r="C16" s="149">
        <v>2010</v>
      </c>
      <c r="D16" s="149">
        <v>398410</v>
      </c>
      <c r="E16" s="149" t="s">
        <v>111</v>
      </c>
      <c r="F16" s="70">
        <v>8.3000000000000007</v>
      </c>
      <c r="G16" s="71">
        <f>LOOKUP(F16,SCORE3!B:B,SCORE3!A:A)</f>
        <v>90</v>
      </c>
      <c r="H16" s="100"/>
      <c r="I16" s="73">
        <f>IF(LEN(H16)=8,LOOKUP(SCORE3!N$2,SCORE3!E:E,SCORE3!A:A),LOOKUP(H16,SCORE3!E:E,SCORE3!A:A))</f>
        <v>0</v>
      </c>
      <c r="J16" s="74"/>
      <c r="K16" s="73">
        <f>LOOKUP(J16,SCORE3!C:C,SCORE3!A:A)</f>
        <v>0</v>
      </c>
      <c r="L16" s="74"/>
      <c r="M16" s="73">
        <f>LOOKUP(L16,SCORE3!K:K,SCORE3!L:L)</f>
        <v>0</v>
      </c>
      <c r="N16" s="74"/>
      <c r="O16" s="71">
        <f>LOOKUP(N16,SCORE3!H:H,SCORE3!G:G)</f>
        <v>0</v>
      </c>
      <c r="P16" s="74">
        <v>8.5399999999999991</v>
      </c>
      <c r="Q16" s="73">
        <f>LOOKUP(P16,SCORE3!I:I,SCORE3!G:G)</f>
        <v>45</v>
      </c>
      <c r="R16" s="70">
        <v>38.29</v>
      </c>
      <c r="S16" s="71">
        <f>LOOKUP(R16,SCORE3!J:J,SCORE3!G:G)</f>
        <v>70</v>
      </c>
      <c r="T16" s="140">
        <f t="shared" si="0"/>
        <v>205</v>
      </c>
    </row>
    <row r="17" spans="1:20" ht="20.100000000000001" customHeight="1" x14ac:dyDescent="0.25">
      <c r="A17" s="150">
        <v>9</v>
      </c>
      <c r="B17" s="148" t="s">
        <v>131</v>
      </c>
      <c r="C17" s="149">
        <v>2011</v>
      </c>
      <c r="D17" s="149">
        <v>408756</v>
      </c>
      <c r="E17" s="149" t="s">
        <v>118</v>
      </c>
      <c r="F17" s="70">
        <v>9.3000000000000007</v>
      </c>
      <c r="G17" s="71">
        <f>LOOKUP(F17,SCORE3!B:B,SCORE3!A:A)</f>
        <v>65</v>
      </c>
      <c r="H17" s="100"/>
      <c r="I17" s="73">
        <f>IF(LEN(H17)=8,LOOKUP(SCORE3!N$2,SCORE3!E:E,SCORE3!A:A),LOOKUP(H17,SCORE3!E:E,SCORE3!A:A))</f>
        <v>0</v>
      </c>
      <c r="J17" s="74"/>
      <c r="K17" s="73">
        <f>LOOKUP(J17,SCORE3!C:C,SCORE3!A:A)</f>
        <v>0</v>
      </c>
      <c r="L17" s="74"/>
      <c r="M17" s="73">
        <f>LOOKUP(L17,SCORE3!K:K,SCORE3!L:L)</f>
        <v>0</v>
      </c>
      <c r="N17" s="74"/>
      <c r="O17" s="71">
        <f>LOOKUP(N17,SCORE3!H:H,SCORE3!G:G)</f>
        <v>0</v>
      </c>
      <c r="P17" s="74">
        <v>8.7899999999999991</v>
      </c>
      <c r="Q17" s="73">
        <f>LOOKUP(P17,SCORE3!I:I,SCORE3!G:G)</f>
        <v>45</v>
      </c>
      <c r="R17" s="70">
        <v>45.3</v>
      </c>
      <c r="S17" s="71">
        <f>LOOKUP(R17,SCORE3!J:J,SCORE3!G:G)</f>
        <v>85</v>
      </c>
      <c r="T17" s="140">
        <f t="shared" si="0"/>
        <v>195</v>
      </c>
    </row>
    <row r="18" spans="1:20" ht="20.100000000000001" customHeight="1" x14ac:dyDescent="0.25">
      <c r="A18" s="150">
        <v>9</v>
      </c>
      <c r="B18" s="148" t="s">
        <v>93</v>
      </c>
      <c r="C18" s="149">
        <v>2010</v>
      </c>
      <c r="D18" s="149">
        <v>402573</v>
      </c>
      <c r="E18" s="149" t="s">
        <v>110</v>
      </c>
      <c r="F18" s="70">
        <v>7.1</v>
      </c>
      <c r="G18" s="71">
        <f>LOOKUP(F18,SCORE3!B:B,SCORE3!A:A)</f>
        <v>110</v>
      </c>
      <c r="H18" s="102"/>
      <c r="I18" s="73">
        <f>IF(LEN(H18)=8,LOOKUP(SCORE3!N$2,SCORE3!E:E,SCORE3!A:A),LOOKUP(H18,SCORE3!E:E,SCORE3!A:A))</f>
        <v>0</v>
      </c>
      <c r="J18" s="74"/>
      <c r="K18" s="73">
        <f>LOOKUP(J18,SCORE3!C:C,SCORE3!A:A)</f>
        <v>0</v>
      </c>
      <c r="L18" s="74"/>
      <c r="M18" s="73">
        <f>LOOKUP(L18,SCORE3!K:K,SCORE3!L:L)</f>
        <v>0</v>
      </c>
      <c r="N18" s="74"/>
      <c r="O18" s="71">
        <f>LOOKUP(N18,SCORE3!H:H,SCORE3!G:G)</f>
        <v>0</v>
      </c>
      <c r="P18" s="74">
        <v>8.25</v>
      </c>
      <c r="Q18" s="73">
        <f>LOOKUP(P18,SCORE3!I:I,SCORE3!G:G)</f>
        <v>40</v>
      </c>
      <c r="R18" s="70">
        <v>26.07</v>
      </c>
      <c r="S18" s="71">
        <f>LOOKUP(R18,SCORE3!J:J,SCORE3!G:G)</f>
        <v>45</v>
      </c>
      <c r="T18" s="140">
        <f t="shared" si="0"/>
        <v>195</v>
      </c>
    </row>
    <row r="19" spans="1:20" ht="20.100000000000001" customHeight="1" x14ac:dyDescent="0.25">
      <c r="A19" s="150">
        <v>11</v>
      </c>
      <c r="B19" s="148" t="s">
        <v>139</v>
      </c>
      <c r="C19" s="149">
        <v>2011</v>
      </c>
      <c r="D19" s="149">
        <v>23</v>
      </c>
      <c r="E19" s="149" t="s">
        <v>110</v>
      </c>
      <c r="F19" s="154">
        <v>9.1</v>
      </c>
      <c r="G19" s="110">
        <f>LOOKUP(F19,SCORE3!B:B,SCORE3!A:A)</f>
        <v>70</v>
      </c>
      <c r="H19" s="155"/>
      <c r="I19" s="118">
        <f>IF(LEN(H19)=8,LOOKUP(SCORE3!N$2,SCORE3!E:E,SCORE3!A:A),LOOKUP(H19,SCORE3!E:E,SCORE3!A:A))</f>
        <v>0</v>
      </c>
      <c r="J19" s="156"/>
      <c r="K19" s="118">
        <f>LOOKUP(J19,SCORE3!C:C,SCORE3!A:A)</f>
        <v>0</v>
      </c>
      <c r="L19" s="156"/>
      <c r="M19" s="118">
        <f>LOOKUP(L19,SCORE3!K:K,SCORE3!L:L)</f>
        <v>0</v>
      </c>
      <c r="N19" s="156"/>
      <c r="O19" s="110">
        <f>LOOKUP(N19,SCORE3!H:H,SCORE3!G:G)</f>
        <v>0</v>
      </c>
      <c r="P19" s="156">
        <v>7.59</v>
      </c>
      <c r="Q19" s="118">
        <f>LOOKUP(P19,SCORE3!I:I,SCORE3!G:G)</f>
        <v>35</v>
      </c>
      <c r="R19" s="154">
        <v>43.63</v>
      </c>
      <c r="S19" s="110">
        <f>LOOKUP(R19,SCORE3!J:J,SCORE3!G:G)</f>
        <v>80</v>
      </c>
      <c r="T19" s="142">
        <f t="shared" si="0"/>
        <v>185</v>
      </c>
    </row>
    <row r="20" spans="1:20" ht="20.100000000000001" customHeight="1" x14ac:dyDescent="0.25">
      <c r="A20" s="150">
        <v>12</v>
      </c>
      <c r="B20" s="148" t="s">
        <v>86</v>
      </c>
      <c r="C20" s="149">
        <v>2010</v>
      </c>
      <c r="D20" s="149">
        <v>407627</v>
      </c>
      <c r="E20" s="149" t="s">
        <v>118</v>
      </c>
      <c r="F20" s="70">
        <v>8.4</v>
      </c>
      <c r="G20" s="71">
        <f>LOOKUP(F20,SCORE3!B:B,SCORE3!A:A)</f>
        <v>85</v>
      </c>
      <c r="H20" s="100"/>
      <c r="I20" s="73">
        <f>IF(LEN(H20)=8,LOOKUP(SCORE3!N$2,SCORE3!E:E,SCORE3!A:A),LOOKUP(H20,SCORE3!E:E,SCORE3!A:A))</f>
        <v>0</v>
      </c>
      <c r="J20" s="74"/>
      <c r="K20" s="73">
        <f>LOOKUP(J20,SCORE3!C:C,SCORE3!A:A)</f>
        <v>0</v>
      </c>
      <c r="L20" s="74"/>
      <c r="M20" s="73">
        <f>LOOKUP(L20,SCORE3!K:K,SCORE3!L:L)</f>
        <v>0</v>
      </c>
      <c r="N20" s="74"/>
      <c r="O20" s="71">
        <f>LOOKUP(N20,SCORE3!H:H,SCORE3!G:G)</f>
        <v>0</v>
      </c>
      <c r="P20" s="74">
        <v>7.3</v>
      </c>
      <c r="Q20" s="73">
        <f>LOOKUP(P20,SCORE3!I:I,SCORE3!G:G)</f>
        <v>30</v>
      </c>
      <c r="R20" s="70">
        <v>36.4</v>
      </c>
      <c r="S20" s="71">
        <f>LOOKUP(R20,SCORE3!J:J,SCORE3!G:G)</f>
        <v>65</v>
      </c>
      <c r="T20" s="140">
        <f t="shared" si="0"/>
        <v>180</v>
      </c>
    </row>
    <row r="21" spans="1:20" ht="20.100000000000001" customHeight="1" x14ac:dyDescent="0.25">
      <c r="A21" s="150">
        <v>13</v>
      </c>
      <c r="B21" s="148" t="s">
        <v>85</v>
      </c>
      <c r="C21" s="149">
        <v>2011</v>
      </c>
      <c r="D21" s="149">
        <v>406444</v>
      </c>
      <c r="E21" s="149" t="s">
        <v>118</v>
      </c>
      <c r="F21" s="70">
        <v>9.1999999999999993</v>
      </c>
      <c r="G21" s="71">
        <f>LOOKUP(F21,SCORE3!B:B,SCORE3!A:A)</f>
        <v>65</v>
      </c>
      <c r="H21" s="100"/>
      <c r="I21" s="73">
        <f>IF(LEN(H21)=8,LOOKUP(SCORE3!N$2,SCORE3!E:E,SCORE3!A:A),LOOKUP(H21,SCORE3!E:E,SCORE3!A:A))</f>
        <v>0</v>
      </c>
      <c r="J21" s="74"/>
      <c r="K21" s="73">
        <f>LOOKUP(J21,SCORE3!C:C,SCORE3!A:A)</f>
        <v>0</v>
      </c>
      <c r="L21" s="74"/>
      <c r="M21" s="73">
        <f>LOOKUP(L21,SCORE3!K:K,SCORE3!L:L)</f>
        <v>0</v>
      </c>
      <c r="N21" s="74"/>
      <c r="O21" s="71">
        <f>LOOKUP(N21,SCORE3!H:H,SCORE3!G:G)</f>
        <v>0</v>
      </c>
      <c r="P21" s="74">
        <v>7.3</v>
      </c>
      <c r="Q21" s="73">
        <f>LOOKUP(P21,SCORE3!I:I,SCORE3!G:G)</f>
        <v>30</v>
      </c>
      <c r="R21" s="70">
        <v>43.8</v>
      </c>
      <c r="S21" s="71">
        <f>LOOKUP(R21,SCORE3!J:J,SCORE3!G:G)</f>
        <v>80</v>
      </c>
      <c r="T21" s="140">
        <f t="shared" si="0"/>
        <v>175</v>
      </c>
    </row>
    <row r="22" spans="1:20" ht="20.100000000000001" customHeight="1" x14ac:dyDescent="0.25">
      <c r="A22" s="150">
        <v>13</v>
      </c>
      <c r="B22" s="148" t="s">
        <v>98</v>
      </c>
      <c r="C22" s="149">
        <v>2011</v>
      </c>
      <c r="D22" s="149">
        <v>404501</v>
      </c>
      <c r="E22" s="149" t="s">
        <v>111</v>
      </c>
      <c r="F22" s="154">
        <v>8.8000000000000007</v>
      </c>
      <c r="G22" s="110">
        <f>LOOKUP(F22,SCORE3!B:B,SCORE3!A:A)</f>
        <v>75</v>
      </c>
      <c r="H22" s="155"/>
      <c r="I22" s="118">
        <f>IF(LEN(H22)=8,LOOKUP(SCORE3!N$2,SCORE3!E:E,SCORE3!A:A),LOOKUP(H22,SCORE3!E:E,SCORE3!A:A))</f>
        <v>0</v>
      </c>
      <c r="J22" s="156"/>
      <c r="K22" s="118">
        <f>LOOKUP(J22,SCORE3!C:C,SCORE3!A:A)</f>
        <v>0</v>
      </c>
      <c r="L22" s="156"/>
      <c r="M22" s="118">
        <f>LOOKUP(L22,SCORE3!K:K,SCORE3!L:L)</f>
        <v>0</v>
      </c>
      <c r="N22" s="156"/>
      <c r="O22" s="110">
        <f>LOOKUP(N22,SCORE3!H:H,SCORE3!G:G)</f>
        <v>0</v>
      </c>
      <c r="P22" s="156">
        <v>6.6</v>
      </c>
      <c r="Q22" s="118">
        <f>LOOKUP(P22,SCORE3!I:I,SCORE3!G:G)</f>
        <v>25</v>
      </c>
      <c r="R22" s="154">
        <v>41.57</v>
      </c>
      <c r="S22" s="110">
        <f>LOOKUP(R22,SCORE3!J:J,SCORE3!G:G)</f>
        <v>75</v>
      </c>
      <c r="T22" s="142">
        <f t="shared" si="0"/>
        <v>175</v>
      </c>
    </row>
    <row r="23" spans="1:20" ht="20.100000000000001" customHeight="1" x14ac:dyDescent="0.25">
      <c r="A23" s="150">
        <v>15</v>
      </c>
      <c r="B23" s="148" t="s">
        <v>88</v>
      </c>
      <c r="C23" s="149">
        <v>2010</v>
      </c>
      <c r="D23" s="149">
        <v>402012</v>
      </c>
      <c r="E23" s="149" t="s">
        <v>118</v>
      </c>
      <c r="F23" s="70">
        <v>10.4</v>
      </c>
      <c r="G23" s="71">
        <f>LOOKUP(F23,SCORE3!B:B,SCORE3!A:A)</f>
        <v>35</v>
      </c>
      <c r="H23" s="100"/>
      <c r="I23" s="73">
        <f>IF(LEN(H23)=8,LOOKUP(SCORE3!N$2,SCORE3!E:E,SCORE3!A:A),LOOKUP(H23,SCORE3!E:E,SCORE3!A:A))</f>
        <v>0</v>
      </c>
      <c r="J23" s="74"/>
      <c r="K23" s="73">
        <f>LOOKUP(J23,SCORE3!C:C,SCORE3!A:A)</f>
        <v>0</v>
      </c>
      <c r="L23" s="74"/>
      <c r="M23" s="73">
        <f>LOOKUP(L23,SCORE3!K:K,SCORE3!L:L)</f>
        <v>0</v>
      </c>
      <c r="N23" s="74"/>
      <c r="O23" s="71">
        <f>LOOKUP(N23,SCORE3!H:H,SCORE3!G:G)</f>
        <v>0</v>
      </c>
      <c r="P23" s="74">
        <v>9</v>
      </c>
      <c r="Q23" s="73">
        <f>LOOKUP(P23,SCORE3!I:I,SCORE3!G:G)</f>
        <v>45</v>
      </c>
      <c r="R23" s="70">
        <v>49.65</v>
      </c>
      <c r="S23" s="71">
        <f>LOOKUP(R23,SCORE3!J:J,SCORE3!G:G)</f>
        <v>90</v>
      </c>
      <c r="T23" s="140">
        <f t="shared" si="0"/>
        <v>170</v>
      </c>
    </row>
    <row r="24" spans="1:20" ht="20.100000000000001" customHeight="1" x14ac:dyDescent="0.25">
      <c r="A24" s="150">
        <v>16</v>
      </c>
      <c r="B24" s="148" t="s">
        <v>134</v>
      </c>
      <c r="C24" s="149">
        <v>2010</v>
      </c>
      <c r="D24" s="149">
        <v>402016</v>
      </c>
      <c r="E24" s="149" t="s">
        <v>118</v>
      </c>
      <c r="F24" s="70">
        <v>8.5</v>
      </c>
      <c r="G24" s="71">
        <f>LOOKUP(F24,SCORE3!B:B,SCORE3!A:A)</f>
        <v>85</v>
      </c>
      <c r="H24" s="102"/>
      <c r="I24" s="73">
        <f>IF(LEN(H24)=8,LOOKUP(SCORE3!N$2,SCORE3!E:E,SCORE3!A:A),LOOKUP(H24,SCORE3!E:E,SCORE3!A:A))</f>
        <v>0</v>
      </c>
      <c r="J24" s="74"/>
      <c r="K24" s="73">
        <f>LOOKUP(J24,SCORE3!C:C,SCORE3!A:A)</f>
        <v>0</v>
      </c>
      <c r="L24" s="74"/>
      <c r="M24" s="73">
        <f>LOOKUP(L24,SCORE3!K:K,SCORE3!L:L)</f>
        <v>0</v>
      </c>
      <c r="N24" s="74"/>
      <c r="O24" s="71">
        <f>LOOKUP(N24,SCORE3!H:H,SCORE3!G:G)</f>
        <v>0</v>
      </c>
      <c r="P24" s="74">
        <v>4.95</v>
      </c>
      <c r="Q24" s="73">
        <f>LOOKUP(P24,SCORE3!I:I,SCORE3!G:G)</f>
        <v>10</v>
      </c>
      <c r="R24" s="70">
        <v>39.29</v>
      </c>
      <c r="S24" s="71">
        <f>LOOKUP(R24,SCORE3!J:J,SCORE3!G:G)</f>
        <v>70</v>
      </c>
      <c r="T24" s="140">
        <f t="shared" si="0"/>
        <v>165</v>
      </c>
    </row>
    <row r="25" spans="1:20" ht="20.100000000000001" customHeight="1" x14ac:dyDescent="0.25">
      <c r="A25" s="150">
        <v>17</v>
      </c>
      <c r="B25" s="148" t="s">
        <v>90</v>
      </c>
      <c r="C25" s="149">
        <v>2010</v>
      </c>
      <c r="D25" s="149">
        <v>402305</v>
      </c>
      <c r="E25" s="152" t="s">
        <v>109</v>
      </c>
      <c r="F25" s="70">
        <v>8.4</v>
      </c>
      <c r="G25" s="71">
        <f>LOOKUP(F25,SCORE3!B:B,SCORE3!A:A)</f>
        <v>85</v>
      </c>
      <c r="H25" s="100"/>
      <c r="I25" s="73">
        <f>IF(LEN(H25)=8,LOOKUP(SCORE3!N$2,SCORE3!E:E,SCORE3!A:A),LOOKUP(H25,SCORE3!E:E,SCORE3!A:A))</f>
        <v>0</v>
      </c>
      <c r="J25" s="74"/>
      <c r="K25" s="73">
        <f>LOOKUP(J25,SCORE3!C:C,SCORE3!A:A)</f>
        <v>0</v>
      </c>
      <c r="L25" s="74"/>
      <c r="M25" s="73">
        <f>LOOKUP(L25,SCORE3!K:K,SCORE3!L:L)</f>
        <v>0</v>
      </c>
      <c r="N25" s="74"/>
      <c r="O25" s="71">
        <f>LOOKUP(N25,SCORE3!H:H,SCORE3!G:G)</f>
        <v>0</v>
      </c>
      <c r="P25" s="74">
        <v>7.95</v>
      </c>
      <c r="Q25" s="73">
        <f>LOOKUP(P25,SCORE3!I:I,SCORE3!G:G)</f>
        <v>35</v>
      </c>
      <c r="R25" s="70">
        <v>23.48</v>
      </c>
      <c r="S25" s="71">
        <f>LOOKUP(R25,SCORE3!J:J,SCORE3!G:G)</f>
        <v>40</v>
      </c>
      <c r="T25" s="140">
        <f t="shared" si="0"/>
        <v>160</v>
      </c>
    </row>
    <row r="26" spans="1:20" ht="20.100000000000001" customHeight="1" x14ac:dyDescent="0.25">
      <c r="A26" s="150">
        <v>18</v>
      </c>
      <c r="B26" s="148" t="s">
        <v>99</v>
      </c>
      <c r="C26" s="149">
        <v>2011</v>
      </c>
      <c r="D26" s="149">
        <v>408251</v>
      </c>
      <c r="E26" s="152" t="s">
        <v>111</v>
      </c>
      <c r="F26" s="70">
        <v>9.9</v>
      </c>
      <c r="G26" s="71">
        <f>LOOKUP(F26,SCORE3!B:B,SCORE3!A:A)</f>
        <v>50</v>
      </c>
      <c r="H26" s="100"/>
      <c r="I26" s="73">
        <f>IF(LEN(H26)=8,LOOKUP(SCORE3!N$2,SCORE3!E:E,SCORE3!A:A),LOOKUP(H26,SCORE3!E:E,SCORE3!A:A))</f>
        <v>0</v>
      </c>
      <c r="J26" s="74"/>
      <c r="K26" s="73">
        <f>LOOKUP(J26,SCORE3!C:C,SCORE3!A:A)</f>
        <v>0</v>
      </c>
      <c r="L26" s="74"/>
      <c r="M26" s="73">
        <f>LOOKUP(L26,SCORE3!K:K,SCORE3!L:L)</f>
        <v>0</v>
      </c>
      <c r="N26" s="74"/>
      <c r="O26" s="71">
        <f>LOOKUP(N26,SCORE3!H:H,SCORE3!G:G)</f>
        <v>0</v>
      </c>
      <c r="P26" s="74">
        <v>6.09</v>
      </c>
      <c r="Q26" s="73">
        <f>LOOKUP(P26,SCORE3!I:I,SCORE3!G:G)</f>
        <v>20</v>
      </c>
      <c r="R26" s="70">
        <v>44.67</v>
      </c>
      <c r="S26" s="71">
        <f>LOOKUP(R26,SCORE3!J:J,SCORE3!G:G)</f>
        <v>80</v>
      </c>
      <c r="T26" s="140">
        <f t="shared" si="0"/>
        <v>150</v>
      </c>
    </row>
    <row r="27" spans="1:20" ht="20.100000000000001" customHeight="1" x14ac:dyDescent="0.25">
      <c r="A27" s="150">
        <v>19</v>
      </c>
      <c r="B27" s="148" t="s">
        <v>89</v>
      </c>
      <c r="C27" s="149">
        <v>2010</v>
      </c>
      <c r="D27" s="149">
        <v>407624</v>
      </c>
      <c r="E27" s="152" t="s">
        <v>118</v>
      </c>
      <c r="F27" s="70">
        <v>9.1999999999999993</v>
      </c>
      <c r="G27" s="71">
        <f>LOOKUP(F27,SCORE3!B:B,SCORE3!A:A)</f>
        <v>65</v>
      </c>
      <c r="H27" s="100"/>
      <c r="I27" s="73">
        <f>IF(LEN(H27)=8,LOOKUP(SCORE3!N$2,SCORE3!E:E,SCORE3!A:A),LOOKUP(H27,SCORE3!E:E,SCORE3!A:A))</f>
        <v>0</v>
      </c>
      <c r="J27" s="74"/>
      <c r="K27" s="73">
        <f>LOOKUP(J27,SCORE3!C:C,SCORE3!A:A)</f>
        <v>0</v>
      </c>
      <c r="L27" s="74"/>
      <c r="M27" s="73">
        <f>LOOKUP(L27,SCORE3!K:K,SCORE3!L:L)</f>
        <v>0</v>
      </c>
      <c r="N27" s="74"/>
      <c r="O27" s="71">
        <f>LOOKUP(N27,SCORE3!H:H,SCORE3!G:G)</f>
        <v>0</v>
      </c>
      <c r="P27" s="74">
        <v>6.2</v>
      </c>
      <c r="Q27" s="73">
        <f>LOOKUP(P27,SCORE3!I:I,SCORE3!G:G)</f>
        <v>20</v>
      </c>
      <c r="R27" s="70">
        <v>32.75</v>
      </c>
      <c r="S27" s="71">
        <f>LOOKUP(R27,SCORE3!J:J,SCORE3!G:G)</f>
        <v>60</v>
      </c>
      <c r="T27" s="140">
        <f t="shared" si="0"/>
        <v>145</v>
      </c>
    </row>
    <row r="28" spans="1:20" ht="20.100000000000001" customHeight="1" x14ac:dyDescent="0.25">
      <c r="A28" s="150">
        <v>20</v>
      </c>
      <c r="B28" s="148" t="s">
        <v>87</v>
      </c>
      <c r="C28" s="149">
        <v>2010</v>
      </c>
      <c r="D28" s="149">
        <v>402011</v>
      </c>
      <c r="E28" s="152" t="s">
        <v>118</v>
      </c>
      <c r="F28" s="70">
        <v>8.9</v>
      </c>
      <c r="G28" s="71">
        <f>LOOKUP(F28,SCORE3!B:B,SCORE3!A:A)</f>
        <v>75</v>
      </c>
      <c r="H28" s="100"/>
      <c r="I28" s="73">
        <f>IF(LEN(H28)=8,LOOKUP(SCORE3!N$2,SCORE3!E:E,SCORE3!A:A),LOOKUP(H28,SCORE3!E:E,SCORE3!A:A))</f>
        <v>0</v>
      </c>
      <c r="J28" s="74"/>
      <c r="K28" s="73">
        <f>LOOKUP(J28,SCORE3!C:C,SCORE3!A:A)</f>
        <v>0</v>
      </c>
      <c r="L28" s="74"/>
      <c r="M28" s="73">
        <f>LOOKUP(L28,SCORE3!K:K,SCORE3!L:L)</f>
        <v>0</v>
      </c>
      <c r="N28" s="74"/>
      <c r="O28" s="71">
        <f>LOOKUP(N28,SCORE3!H:H,SCORE3!G:G)</f>
        <v>0</v>
      </c>
      <c r="P28" s="74">
        <v>5.89</v>
      </c>
      <c r="Q28" s="73">
        <f>LOOKUP(P28,SCORE3!I:I,SCORE3!G:G)</f>
        <v>15</v>
      </c>
      <c r="R28" s="70">
        <v>22.47</v>
      </c>
      <c r="S28" s="71">
        <f>LOOKUP(R28,SCORE3!J:J,SCORE3!G:G)</f>
        <v>35</v>
      </c>
      <c r="T28" s="140">
        <f t="shared" si="0"/>
        <v>125</v>
      </c>
    </row>
    <row r="29" spans="1:20" ht="20.100000000000001" customHeight="1" x14ac:dyDescent="0.25">
      <c r="A29" s="150">
        <v>21</v>
      </c>
      <c r="B29" s="148" t="s">
        <v>94</v>
      </c>
      <c r="C29" s="149">
        <v>2010</v>
      </c>
      <c r="D29" s="149">
        <v>401764</v>
      </c>
      <c r="E29" s="152" t="s">
        <v>110</v>
      </c>
      <c r="F29" s="70">
        <v>9.4</v>
      </c>
      <c r="G29" s="71">
        <f>LOOKUP(F29,SCORE3!B:B,SCORE3!A:A)</f>
        <v>60</v>
      </c>
      <c r="H29" s="102"/>
      <c r="I29" s="73">
        <f>IF(LEN(H29)=8,LOOKUP(SCORE3!N$2,SCORE3!E:E,SCORE3!A:A),LOOKUP(H29,SCORE3!E:E,SCORE3!A:A))</f>
        <v>0</v>
      </c>
      <c r="J29" s="74"/>
      <c r="K29" s="73">
        <f>LOOKUP(J29,SCORE3!C:C,SCORE3!A:A)</f>
        <v>0</v>
      </c>
      <c r="L29" s="74"/>
      <c r="M29" s="73">
        <f>LOOKUP(L29,SCORE3!K:K,SCORE3!L:L)</f>
        <v>0</v>
      </c>
      <c r="N29" s="74"/>
      <c r="O29" s="71">
        <f>LOOKUP(N29,SCORE3!H:H,SCORE3!G:G)</f>
        <v>0</v>
      </c>
      <c r="P29" s="74">
        <v>5</v>
      </c>
      <c r="Q29" s="73">
        <f>LOOKUP(P29,SCORE3!I:I,SCORE3!G:G)</f>
        <v>10</v>
      </c>
      <c r="R29" s="70">
        <v>26.69</v>
      </c>
      <c r="S29" s="71">
        <f>LOOKUP(R29,SCORE3!J:J,SCORE3!G:G)</f>
        <v>45</v>
      </c>
      <c r="T29" s="140">
        <f t="shared" si="0"/>
        <v>115</v>
      </c>
    </row>
    <row r="30" spans="1:20" ht="20.100000000000001" customHeight="1" x14ac:dyDescent="0.25">
      <c r="A30" s="150">
        <v>22</v>
      </c>
      <c r="B30" s="148" t="s">
        <v>91</v>
      </c>
      <c r="C30" s="149">
        <v>2011</v>
      </c>
      <c r="D30" s="149">
        <v>407756</v>
      </c>
      <c r="E30" s="152" t="s">
        <v>110</v>
      </c>
      <c r="F30" s="70">
        <v>9.3000000000000007</v>
      </c>
      <c r="G30" s="71">
        <f>LOOKUP(F30,SCORE3!B:B,SCORE3!A:A)</f>
        <v>65</v>
      </c>
      <c r="H30" s="100"/>
      <c r="I30" s="73">
        <f>IF(LEN(H30)=8,LOOKUP(SCORE3!N$2,SCORE3!E:E,SCORE3!A:A),LOOKUP(H30,SCORE3!E:E,SCORE3!A:A))</f>
        <v>0</v>
      </c>
      <c r="J30" s="74"/>
      <c r="K30" s="73">
        <f>LOOKUP(J30,SCORE3!C:C,SCORE3!A:A)</f>
        <v>0</v>
      </c>
      <c r="L30" s="74"/>
      <c r="M30" s="73">
        <f>LOOKUP(L30,SCORE3!K:K,SCORE3!L:L)</f>
        <v>0</v>
      </c>
      <c r="N30" s="74"/>
      <c r="O30" s="71">
        <f>LOOKUP(N30,SCORE3!H:H,SCORE3!G:G)</f>
        <v>0</v>
      </c>
      <c r="P30" s="74">
        <v>4.5999999999999996</v>
      </c>
      <c r="Q30" s="73">
        <f>LOOKUP(P30,SCORE3!I:I,SCORE3!G:G)</f>
        <v>10</v>
      </c>
      <c r="R30" s="70">
        <v>20.7</v>
      </c>
      <c r="S30" s="71">
        <f>LOOKUP(R30,SCORE3!J:J,SCORE3!G:G)</f>
        <v>35</v>
      </c>
      <c r="T30" s="140">
        <f t="shared" si="0"/>
        <v>110</v>
      </c>
    </row>
    <row r="31" spans="1:20" ht="20.100000000000001" customHeight="1" x14ac:dyDescent="0.25">
      <c r="A31" s="150">
        <v>23</v>
      </c>
      <c r="B31" s="148" t="s">
        <v>92</v>
      </c>
      <c r="C31" s="149">
        <v>2011</v>
      </c>
      <c r="D31" s="149">
        <v>66</v>
      </c>
      <c r="E31" s="152" t="s">
        <v>110</v>
      </c>
      <c r="F31" s="70">
        <v>9.8000000000000007</v>
      </c>
      <c r="G31" s="71">
        <f>LOOKUP(F31,SCORE3!B:B,SCORE3!A:A)</f>
        <v>50</v>
      </c>
      <c r="H31" s="100"/>
      <c r="I31" s="73">
        <f>IF(LEN(H31)=8,LOOKUP(SCORE3!N$2,SCORE3!E:E,SCORE3!A:A),LOOKUP(H31,SCORE3!E:E,SCORE3!A:A))</f>
        <v>0</v>
      </c>
      <c r="J31" s="74"/>
      <c r="K31" s="73">
        <f>LOOKUP(J31,SCORE3!C:C,SCORE3!A:A)</f>
        <v>0</v>
      </c>
      <c r="L31" s="74"/>
      <c r="M31" s="73">
        <f>LOOKUP(L31,SCORE3!K:K,SCORE3!L:L)</f>
        <v>0</v>
      </c>
      <c r="N31" s="74"/>
      <c r="O31" s="71">
        <f>LOOKUP(N31,SCORE3!H:H,SCORE3!G:G)</f>
        <v>0</v>
      </c>
      <c r="P31" s="74">
        <v>4.8499999999999996</v>
      </c>
      <c r="Q31" s="73">
        <f>LOOKUP(P31,SCORE3!I:I,SCORE3!G:G)</f>
        <v>10</v>
      </c>
      <c r="R31" s="70">
        <v>26.1</v>
      </c>
      <c r="S31" s="71">
        <f>LOOKUP(R31,SCORE3!J:J,SCORE3!G:G)</f>
        <v>45</v>
      </c>
      <c r="T31" s="140">
        <f t="shared" si="0"/>
        <v>105</v>
      </c>
    </row>
    <row r="32" spans="1:20" ht="20.100000000000001" customHeight="1" x14ac:dyDescent="0.25">
      <c r="A32" s="150">
        <v>23</v>
      </c>
      <c r="B32" s="148" t="s">
        <v>137</v>
      </c>
      <c r="C32" s="149">
        <v>2011</v>
      </c>
      <c r="D32" s="149">
        <v>409349</v>
      </c>
      <c r="E32" s="152" t="s">
        <v>110</v>
      </c>
      <c r="F32" s="70">
        <v>10.9</v>
      </c>
      <c r="G32" s="71">
        <f>LOOKUP(F32,SCORE3!B:B,SCORE3!A:A)</f>
        <v>25</v>
      </c>
      <c r="H32" s="100"/>
      <c r="I32" s="73">
        <f>IF(LEN(H32)=8,LOOKUP(SCORE3!N$2,SCORE3!E:E,SCORE3!A:A),LOOKUP(H32,SCORE3!E:E,SCORE3!A:A))</f>
        <v>0</v>
      </c>
      <c r="J32" s="74"/>
      <c r="K32" s="73">
        <f>LOOKUP(J32,SCORE3!C:C,SCORE3!A:A)</f>
        <v>0</v>
      </c>
      <c r="L32" s="74"/>
      <c r="M32" s="73">
        <f>LOOKUP(L32,SCORE3!K:K,SCORE3!L:L)</f>
        <v>0</v>
      </c>
      <c r="N32" s="74"/>
      <c r="O32" s="71">
        <f>LOOKUP(N32,SCORE3!H:H,SCORE3!G:G)</f>
        <v>0</v>
      </c>
      <c r="P32" s="74">
        <v>5.9</v>
      </c>
      <c r="Q32" s="73">
        <f>LOOKUP(P32,SCORE3!I:I,SCORE3!G:G)</f>
        <v>15</v>
      </c>
      <c r="R32" s="70">
        <v>35.68</v>
      </c>
      <c r="S32" s="71">
        <f>LOOKUP(R32,SCORE3!J:J,SCORE3!G:G)</f>
        <v>65</v>
      </c>
      <c r="T32" s="140">
        <f t="shared" si="0"/>
        <v>105</v>
      </c>
    </row>
    <row r="33" spans="1:20" ht="20.100000000000001" customHeight="1" x14ac:dyDescent="0.25">
      <c r="A33" s="150">
        <v>23</v>
      </c>
      <c r="B33" s="148" t="s">
        <v>140</v>
      </c>
      <c r="C33" s="149">
        <v>2011</v>
      </c>
      <c r="D33" s="149">
        <v>409348</v>
      </c>
      <c r="E33" s="149" t="s">
        <v>110</v>
      </c>
      <c r="F33" s="70">
        <v>9.8000000000000007</v>
      </c>
      <c r="G33" s="71">
        <f>LOOKUP(F33,SCORE3!B:B,SCORE3!A:A)</f>
        <v>50</v>
      </c>
      <c r="H33" s="100"/>
      <c r="I33" s="73">
        <f>IF(LEN(H33)=8,LOOKUP(SCORE3!N$2,SCORE3!E:E,SCORE3!A:A),LOOKUP(H33,SCORE3!E:E,SCORE3!A:A))</f>
        <v>0</v>
      </c>
      <c r="J33" s="74"/>
      <c r="K33" s="73">
        <f>LOOKUP(J33,SCORE3!C:C,SCORE3!A:A)</f>
        <v>0</v>
      </c>
      <c r="L33" s="74"/>
      <c r="M33" s="73">
        <f>LOOKUP(L33,SCORE3!K:K,SCORE3!L:L)</f>
        <v>0</v>
      </c>
      <c r="N33" s="74"/>
      <c r="O33" s="71">
        <f>LOOKUP(N33,SCORE3!H:H,SCORE3!G:G)</f>
        <v>0</v>
      </c>
      <c r="P33" s="74">
        <v>4.4000000000000004</v>
      </c>
      <c r="Q33" s="73">
        <f>LOOKUP(P33,SCORE3!I:I,SCORE3!G:G)</f>
        <v>10</v>
      </c>
      <c r="R33" s="70">
        <v>25.31</v>
      </c>
      <c r="S33" s="71">
        <f>LOOKUP(R33,SCORE3!J:J,SCORE3!G:G)</f>
        <v>45</v>
      </c>
      <c r="T33" s="140">
        <f t="shared" si="0"/>
        <v>105</v>
      </c>
    </row>
    <row r="34" spans="1:20" ht="20.100000000000001" customHeight="1" x14ac:dyDescent="0.25">
      <c r="A34" s="150">
        <v>26</v>
      </c>
      <c r="B34" s="148" t="s">
        <v>136</v>
      </c>
      <c r="C34" s="149">
        <v>2011</v>
      </c>
      <c r="D34" s="149">
        <v>22</v>
      </c>
      <c r="E34" s="149" t="s">
        <v>110</v>
      </c>
      <c r="F34" s="70">
        <v>10.199999999999999</v>
      </c>
      <c r="G34" s="71">
        <f>LOOKUP(F34,SCORE3!B:B,SCORE3!A:A)</f>
        <v>40</v>
      </c>
      <c r="H34" s="102"/>
      <c r="I34" s="73">
        <f>IF(LEN(H34)=8,LOOKUP(SCORE3!N$2,SCORE3!E:E,SCORE3!A:A),LOOKUP(H34,SCORE3!E:E,SCORE3!A:A))</f>
        <v>0</v>
      </c>
      <c r="J34" s="74"/>
      <c r="K34" s="73">
        <f>LOOKUP(J34,SCORE3!C:C,SCORE3!A:A)</f>
        <v>0</v>
      </c>
      <c r="L34" s="74"/>
      <c r="M34" s="73">
        <f>LOOKUP(L34,SCORE3!K:K,SCORE3!L:L)</f>
        <v>0</v>
      </c>
      <c r="N34" s="74"/>
      <c r="O34" s="71">
        <f>LOOKUP(N34,SCORE3!H:H,SCORE3!G:G)</f>
        <v>0</v>
      </c>
      <c r="P34" s="74">
        <v>4.34</v>
      </c>
      <c r="Q34" s="73">
        <f>LOOKUP(P34,SCORE3!I:I,SCORE3!G:G)</f>
        <v>10</v>
      </c>
      <c r="R34" s="70">
        <v>15.12</v>
      </c>
      <c r="S34" s="71">
        <f>LOOKUP(R34,SCORE3!J:J,SCORE3!G:G)</f>
        <v>25</v>
      </c>
      <c r="T34" s="140">
        <f t="shared" si="0"/>
        <v>75</v>
      </c>
    </row>
    <row r="35" spans="1:20" ht="15" x14ac:dyDescent="0.25">
      <c r="F35" s="75"/>
      <c r="G35" s="5"/>
      <c r="I35" s="5"/>
      <c r="K35" s="5"/>
      <c r="M35" s="5"/>
      <c r="N35" s="27"/>
      <c r="O35" s="5"/>
      <c r="P35" s="27"/>
      <c r="Q35" s="5"/>
      <c r="S35" s="5"/>
      <c r="T35" s="5"/>
    </row>
    <row r="36" spans="1:20" ht="15" x14ac:dyDescent="0.25">
      <c r="F36" s="75"/>
      <c r="G36" s="5"/>
      <c r="I36" s="5"/>
      <c r="K36" s="5"/>
      <c r="M36" s="5"/>
      <c r="N36" s="27"/>
      <c r="O36" s="5"/>
      <c r="P36" s="27"/>
      <c r="Q36" s="5"/>
      <c r="S36" s="5"/>
      <c r="T36" s="5"/>
    </row>
    <row r="37" spans="1:20" ht="15" x14ac:dyDescent="0.25">
      <c r="F37" s="75"/>
      <c r="G37" s="5"/>
      <c r="I37" s="5"/>
      <c r="K37" s="5"/>
      <c r="M37" s="5"/>
      <c r="N37" s="27"/>
      <c r="O37" s="5"/>
      <c r="P37" s="27"/>
      <c r="Q37" s="5"/>
      <c r="S37" s="5"/>
      <c r="T37" s="5"/>
    </row>
    <row r="38" spans="1:20" ht="15" x14ac:dyDescent="0.25">
      <c r="F38" s="75"/>
      <c r="G38" s="5"/>
      <c r="I38" s="5"/>
      <c r="K38" s="5"/>
      <c r="M38" s="5"/>
      <c r="N38" s="27"/>
      <c r="O38" s="5"/>
      <c r="P38" s="27"/>
      <c r="Q38" s="5"/>
      <c r="S38" s="5"/>
      <c r="T38" s="5"/>
    </row>
    <row r="39" spans="1:20" ht="15" x14ac:dyDescent="0.25">
      <c r="F39" s="75"/>
      <c r="G39" s="5"/>
      <c r="I39" s="5"/>
      <c r="K39" s="5"/>
      <c r="M39" s="5"/>
      <c r="N39" s="27"/>
      <c r="O39" s="5"/>
      <c r="P39" s="27"/>
      <c r="Q39" s="5"/>
      <c r="S39" s="5"/>
      <c r="T39" s="5"/>
    </row>
    <row r="40" spans="1:20" ht="15" x14ac:dyDescent="0.25">
      <c r="F40" s="75"/>
      <c r="G40" s="5"/>
      <c r="I40" s="5"/>
      <c r="K40" s="5"/>
      <c r="M40" s="5"/>
      <c r="N40" s="27"/>
      <c r="O40" s="5"/>
      <c r="P40" s="27"/>
      <c r="Q40" s="5"/>
      <c r="S40" s="5"/>
      <c r="T40" s="5"/>
    </row>
    <row r="41" spans="1:20" ht="15" x14ac:dyDescent="0.25">
      <c r="F41" s="75"/>
      <c r="G41" s="5"/>
      <c r="I41" s="5"/>
      <c r="K41" s="5"/>
      <c r="M41" s="5"/>
      <c r="N41" s="27"/>
      <c r="O41" s="5"/>
      <c r="P41" s="27"/>
      <c r="Q41" s="5"/>
      <c r="S41" s="5"/>
      <c r="T41" s="5"/>
    </row>
    <row r="42" spans="1:20" ht="15" x14ac:dyDescent="0.25">
      <c r="F42" s="75"/>
      <c r="G42" s="5"/>
      <c r="I42" s="5"/>
      <c r="K42" s="5"/>
      <c r="M42" s="5"/>
      <c r="N42" s="27"/>
      <c r="O42" s="5"/>
      <c r="P42" s="27"/>
      <c r="Q42" s="5"/>
      <c r="S42" s="5"/>
      <c r="T42" s="5"/>
    </row>
    <row r="43" spans="1:20" ht="15" x14ac:dyDescent="0.25">
      <c r="F43" s="75"/>
      <c r="G43" s="5"/>
      <c r="I43" s="5"/>
      <c r="K43" s="5"/>
      <c r="M43" s="5"/>
      <c r="N43" s="27"/>
      <c r="O43" s="5"/>
      <c r="P43" s="27"/>
      <c r="Q43" s="5"/>
      <c r="S43" s="5"/>
      <c r="T43" s="5"/>
    </row>
    <row r="44" spans="1:20" ht="15" x14ac:dyDescent="0.25">
      <c r="F44" s="75"/>
      <c r="G44" s="5"/>
      <c r="I44" s="5"/>
      <c r="K44" s="5"/>
      <c r="M44" s="5"/>
      <c r="N44" s="27"/>
      <c r="O44" s="5"/>
      <c r="P44" s="27"/>
      <c r="Q44" s="5"/>
      <c r="S44" s="5"/>
      <c r="T44" s="5"/>
    </row>
  </sheetData>
  <sheetProtection insertRows="0" deleteRows="0" selectLockedCells="1"/>
  <mergeCells count="18">
    <mergeCell ref="A6:A7"/>
    <mergeCell ref="B6:B7"/>
    <mergeCell ref="C6:C7"/>
    <mergeCell ref="D6:D7"/>
    <mergeCell ref="A1:T1"/>
    <mergeCell ref="A2:T2"/>
    <mergeCell ref="A3:T3"/>
    <mergeCell ref="A4:T4"/>
    <mergeCell ref="A5:T5"/>
    <mergeCell ref="P6:Q6"/>
    <mergeCell ref="R6:S6"/>
    <mergeCell ref="T6:T7"/>
    <mergeCell ref="E6:E7"/>
    <mergeCell ref="F6:G6"/>
    <mergeCell ref="H6:I6"/>
    <mergeCell ref="J6:K6"/>
    <mergeCell ref="L6:M6"/>
    <mergeCell ref="N6:O6"/>
  </mergeCells>
  <dataValidations count="1">
    <dataValidation allowBlank="1" showInputMessage="1" showErrorMessage="1" errorTitle="Προσοχή θα χαθούν οι τύποι" error="Δεν επιτρέπονται αλλαγές στα λευκά κελιά" promptTitle="Προσοχή θα χαθούν οι τύποι" prompt="Δεν επιτρέπονται αλλαγές στα λευκά κελιά" sqref="G9:G34 I9:I34 K9:K34 M9:M34 O9:O34 Q9:Q34 S9:T34" xr:uid="{67866506-1388-4047-894C-CEC0A75949C8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5A81-3CDA-469A-8167-0BA9847FBE28}">
  <sheetPr>
    <tabColor rgb="FFFF0000"/>
    <pageSetUpPr fitToPage="1"/>
  </sheetPr>
  <dimension ref="A1:AA32"/>
  <sheetViews>
    <sheetView zoomScale="78" zoomScaleNormal="78" workbookViewId="0">
      <selection activeCell="W18" sqref="W18"/>
    </sheetView>
  </sheetViews>
  <sheetFormatPr defaultColWidth="9.140625" defaultRowHeight="15.75" x14ac:dyDescent="0.25"/>
  <cols>
    <col min="1" max="1" width="5.5703125" style="5" customWidth="1"/>
    <col min="2" max="2" width="28.28515625" style="7" customWidth="1"/>
    <col min="3" max="3" width="8.28515625" style="59" customWidth="1"/>
    <col min="4" max="4" width="9.28515625" style="59" customWidth="1"/>
    <col min="5" max="5" width="21.140625" style="7" customWidth="1"/>
    <col min="6" max="6" width="6.7109375" style="93" customWidth="1"/>
    <col min="7" max="7" width="5.7109375" style="111" bestFit="1" customWidth="1"/>
    <col min="8" max="8" width="8.85546875" style="122" customWidth="1"/>
    <col min="9" max="9" width="6.7109375" style="114" customWidth="1"/>
    <col min="10" max="10" width="6.7109375" style="93" customWidth="1"/>
    <col min="11" max="11" width="6.7109375" style="114" customWidth="1"/>
    <col min="12" max="12" width="6.7109375" style="93" customWidth="1"/>
    <col min="13" max="13" width="6.7109375" style="114" customWidth="1"/>
    <col min="14" max="14" width="6.7109375" style="93" customWidth="1"/>
    <col min="15" max="15" width="6.7109375" style="114" customWidth="1"/>
    <col min="16" max="16" width="7.5703125" style="93" customWidth="1"/>
    <col min="17" max="17" width="6.7109375" style="114" customWidth="1"/>
    <col min="18" max="18" width="6.7109375" style="91" customWidth="1"/>
    <col min="19" max="19" width="6.7109375" style="114" customWidth="1"/>
    <col min="20" max="20" width="8.42578125" style="8" customWidth="1"/>
    <col min="21" max="16384" width="9.140625" style="5"/>
  </cols>
  <sheetData>
    <row r="1" spans="1:27" ht="26.25" customHeight="1" x14ac:dyDescent="0.25">
      <c r="A1" s="196" t="s">
        <v>142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7" ht="20.100000000000001" customHeight="1" x14ac:dyDescent="0.25">
      <c r="A2" s="196" t="s">
        <v>45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1:27" ht="20.100000000000001" customHeight="1" x14ac:dyDescent="0.25">
      <c r="A3" s="196" t="s">
        <v>143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</row>
    <row r="4" spans="1:27" ht="20.100000000000001" customHeight="1" x14ac:dyDescent="0.25">
      <c r="A4" s="196" t="s">
        <v>144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1:27" ht="20.100000000000001" customHeight="1" thickBot="1" x14ac:dyDescent="0.3">
      <c r="A5" s="196" t="s">
        <v>145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1:27" s="6" customFormat="1" ht="29.25" customHeight="1" x14ac:dyDescent="0.25">
      <c r="A6" s="176" t="s">
        <v>40</v>
      </c>
      <c r="B6" s="180" t="s">
        <v>0</v>
      </c>
      <c r="C6" s="178" t="s">
        <v>56</v>
      </c>
      <c r="D6" s="178" t="s">
        <v>55</v>
      </c>
      <c r="E6" s="186" t="s">
        <v>1</v>
      </c>
      <c r="F6" s="188" t="s">
        <v>46</v>
      </c>
      <c r="G6" s="189"/>
      <c r="H6" s="190" t="s">
        <v>57</v>
      </c>
      <c r="I6" s="191"/>
      <c r="J6" s="159" t="s">
        <v>48</v>
      </c>
      <c r="K6" s="160"/>
      <c r="L6" s="192" t="s">
        <v>2</v>
      </c>
      <c r="M6" s="193"/>
      <c r="N6" s="194" t="s">
        <v>3</v>
      </c>
      <c r="O6" s="195"/>
      <c r="P6" s="182" t="s">
        <v>44</v>
      </c>
      <c r="Q6" s="183"/>
      <c r="R6" s="184" t="s">
        <v>141</v>
      </c>
      <c r="S6" s="185"/>
      <c r="T6" s="161" t="s">
        <v>41</v>
      </c>
      <c r="AA6" s="11"/>
    </row>
    <row r="7" spans="1:27" ht="11.25" customHeight="1" thickBot="1" x14ac:dyDescent="0.3">
      <c r="A7" s="177"/>
      <c r="B7" s="181"/>
      <c r="C7" s="179"/>
      <c r="D7" s="179"/>
      <c r="E7" s="187"/>
      <c r="F7" s="119" t="s">
        <v>43</v>
      </c>
      <c r="G7" s="107" t="s">
        <v>39</v>
      </c>
      <c r="H7" s="120" t="s">
        <v>43</v>
      </c>
      <c r="I7" s="112" t="s">
        <v>39</v>
      </c>
      <c r="J7" s="123" t="s">
        <v>43</v>
      </c>
      <c r="K7" s="115" t="s">
        <v>39</v>
      </c>
      <c r="L7" s="95" t="s">
        <v>43</v>
      </c>
      <c r="M7" s="47" t="s">
        <v>39</v>
      </c>
      <c r="N7" s="94" t="s">
        <v>43</v>
      </c>
      <c r="O7" s="51" t="s">
        <v>39</v>
      </c>
      <c r="P7" s="92" t="s">
        <v>43</v>
      </c>
      <c r="Q7" s="50" t="s">
        <v>39</v>
      </c>
      <c r="R7" s="89" t="s">
        <v>43</v>
      </c>
      <c r="S7" s="41" t="s">
        <v>39</v>
      </c>
      <c r="T7" s="162"/>
    </row>
    <row r="8" spans="1:27" ht="11.25" customHeight="1" thickBot="1" x14ac:dyDescent="0.3">
      <c r="A8" s="96"/>
      <c r="B8" s="97"/>
      <c r="C8" s="64"/>
      <c r="D8" s="65"/>
      <c r="E8" s="98"/>
      <c r="F8" s="143"/>
      <c r="G8" s="108"/>
      <c r="H8" s="144"/>
      <c r="I8" s="113"/>
      <c r="J8" s="124"/>
      <c r="K8" s="116"/>
      <c r="L8" s="145"/>
      <c r="M8" s="48"/>
      <c r="N8" s="146"/>
      <c r="O8" s="35"/>
      <c r="P8" s="125"/>
      <c r="Q8" s="49"/>
      <c r="R8" s="147"/>
      <c r="S8" s="42"/>
      <c r="T8" s="34"/>
    </row>
    <row r="9" spans="1:27" ht="21.95" customHeight="1" x14ac:dyDescent="0.25">
      <c r="A9" s="150">
        <v>1</v>
      </c>
      <c r="B9" s="151" t="s">
        <v>105</v>
      </c>
      <c r="C9" s="150">
        <v>2011</v>
      </c>
      <c r="D9" s="150">
        <v>407754</v>
      </c>
      <c r="E9" s="150" t="s">
        <v>122</v>
      </c>
      <c r="F9" s="90">
        <v>9.5</v>
      </c>
      <c r="G9" s="109">
        <f>LOOKUP(F9,SCORE4!B:B,SCORE4!A:A)</f>
        <v>80</v>
      </c>
      <c r="H9" s="121"/>
      <c r="I9" s="117">
        <f>IF(LEN(H9)=8,LOOKUP(SCORE3!N$2,SCORE4!C:C,SCORE4!A:A),LOOKUP(H9,SCORE4!C:C,SCORE4!A:A))</f>
        <v>0</v>
      </c>
      <c r="J9" s="90"/>
      <c r="K9" s="117">
        <f>LOOKUP(J9,SCORE4!D:D,SCORE4!A:A)</f>
        <v>0</v>
      </c>
      <c r="L9" s="90"/>
      <c r="M9" s="117">
        <f>LOOKUP(L9,SCORE4!K:K,SCORE4!L:L)</f>
        <v>0</v>
      </c>
      <c r="N9" s="90"/>
      <c r="O9" s="109">
        <f>LOOKUP(N9,SCORE4!H:H,SCORE4!G:G)</f>
        <v>0</v>
      </c>
      <c r="P9" s="90">
        <v>8.4</v>
      </c>
      <c r="Q9" s="117">
        <f>LOOKUP(P9,SCORE4!I:I,SCORE4!G:G)</f>
        <v>85</v>
      </c>
      <c r="R9" s="90">
        <v>36.119999999999997</v>
      </c>
      <c r="S9" s="109">
        <f>LOOKUP(R9,SCORE4!J:J,SCORE4!G:G)</f>
        <v>90</v>
      </c>
      <c r="T9" s="141">
        <f t="shared" ref="T9:T32" si="0">G9+I9+K9+M9+O9+Q9+S9</f>
        <v>255</v>
      </c>
    </row>
    <row r="10" spans="1:27" ht="21.95" customHeight="1" x14ac:dyDescent="0.25">
      <c r="A10" s="150">
        <v>2</v>
      </c>
      <c r="B10" s="151" t="s">
        <v>115</v>
      </c>
      <c r="C10" s="150">
        <v>2010</v>
      </c>
      <c r="D10" s="150">
        <v>401988</v>
      </c>
      <c r="E10" s="150" t="s">
        <v>109</v>
      </c>
      <c r="F10" s="60">
        <v>8.6</v>
      </c>
      <c r="G10" s="110">
        <f>LOOKUP(F10,SCORE4!B:B,SCORE4!A:A)</f>
        <v>100</v>
      </c>
      <c r="H10" s="61"/>
      <c r="I10" s="118">
        <f>IF(LEN(H10)=8,LOOKUP(SCORE3!N$2,SCORE4!C:C,SCORE4!A:A),LOOKUP(H10,SCORE4!C:C,SCORE4!A:A))</f>
        <v>0</v>
      </c>
      <c r="J10" s="60"/>
      <c r="K10" s="118">
        <f>LOOKUP(J10,SCORE4!D:D,SCORE4!A:A)</f>
        <v>0</v>
      </c>
      <c r="L10" s="60"/>
      <c r="M10" s="118">
        <f>LOOKUP(L10,SCORE4!K:K,SCORE4!L:L)</f>
        <v>0</v>
      </c>
      <c r="N10" s="60"/>
      <c r="O10" s="110">
        <f>LOOKUP(N10,SCORE4!H:H,SCORE4!G:G)</f>
        <v>0</v>
      </c>
      <c r="P10" s="60">
        <v>7.45</v>
      </c>
      <c r="Q10" s="118">
        <f>LOOKUP(P10,SCORE4!I:I,SCORE4!G:G)</f>
        <v>75</v>
      </c>
      <c r="R10" s="60">
        <v>20.93</v>
      </c>
      <c r="S10" s="110">
        <f>LOOKUP(R10,SCORE4!J:J,SCORE4!G:G)</f>
        <v>50</v>
      </c>
      <c r="T10" s="142">
        <f t="shared" si="0"/>
        <v>225</v>
      </c>
    </row>
    <row r="11" spans="1:27" ht="21.95" customHeight="1" x14ac:dyDescent="0.25">
      <c r="A11" s="150">
        <v>3</v>
      </c>
      <c r="B11" s="151" t="s">
        <v>128</v>
      </c>
      <c r="C11" s="150">
        <v>2010</v>
      </c>
      <c r="D11" s="150">
        <v>398407</v>
      </c>
      <c r="E11" s="150" t="s">
        <v>111</v>
      </c>
      <c r="F11" s="60">
        <v>9.1999999999999993</v>
      </c>
      <c r="G11" s="110">
        <f>LOOKUP(F11,SCORE4!B:B,SCORE4!A:A)</f>
        <v>85</v>
      </c>
      <c r="H11" s="61"/>
      <c r="I11" s="118">
        <f>IF(LEN(H11)=8,LOOKUP(SCORE3!N$2,SCORE4!C:C,SCORE4!A:A),LOOKUP(H11,SCORE4!C:C,SCORE4!A:A))</f>
        <v>0</v>
      </c>
      <c r="J11" s="60"/>
      <c r="K11" s="118">
        <f>LOOKUP(J11,SCORE4!D:D,SCORE4!A:A)</f>
        <v>0</v>
      </c>
      <c r="L11" s="60"/>
      <c r="M11" s="118">
        <f>LOOKUP(L11,SCORE4!K:K,SCORE4!L:L)</f>
        <v>0</v>
      </c>
      <c r="N11" s="60"/>
      <c r="O11" s="110">
        <f>LOOKUP(N11,SCORE4!H:H,SCORE4!G:G)</f>
        <v>0</v>
      </c>
      <c r="P11" s="60">
        <v>6.54</v>
      </c>
      <c r="Q11" s="118">
        <f>LOOKUP(P11,SCORE4!I:I,SCORE4!G:G)</f>
        <v>65</v>
      </c>
      <c r="R11" s="60">
        <v>26.72</v>
      </c>
      <c r="S11" s="110">
        <f>LOOKUP(R11,SCORE4!J:J,SCORE4!G:G)</f>
        <v>65</v>
      </c>
      <c r="T11" s="142">
        <f t="shared" si="0"/>
        <v>215</v>
      </c>
    </row>
    <row r="12" spans="1:27" ht="21.95" customHeight="1" x14ac:dyDescent="0.25">
      <c r="A12" s="150">
        <v>4</v>
      </c>
      <c r="B12" s="151" t="s">
        <v>100</v>
      </c>
      <c r="C12" s="150">
        <v>2010</v>
      </c>
      <c r="D12" s="150">
        <v>407622</v>
      </c>
      <c r="E12" s="150" t="s">
        <v>118</v>
      </c>
      <c r="F12" s="60">
        <v>9</v>
      </c>
      <c r="G12" s="110">
        <f>LOOKUP(F12,SCORE4!B:B,SCORE4!A:A)</f>
        <v>90</v>
      </c>
      <c r="H12" s="61"/>
      <c r="I12" s="118">
        <f>IF(LEN(H12)=8,LOOKUP(SCORE3!N$2,SCORE4!C:C,SCORE4!A:A),LOOKUP(H12,SCORE4!C:C,SCORE4!A:A))</f>
        <v>0</v>
      </c>
      <c r="J12" s="60"/>
      <c r="K12" s="118">
        <f>LOOKUP(J12,SCORE4!D:D,SCORE4!A:A)</f>
        <v>0</v>
      </c>
      <c r="L12" s="60"/>
      <c r="M12" s="118">
        <f>LOOKUP(L12,SCORE4!K:K,SCORE4!L:L)</f>
        <v>0</v>
      </c>
      <c r="N12" s="60"/>
      <c r="O12" s="110">
        <f>LOOKUP(N12,SCORE4!H:H,SCORE4!G:G)</f>
        <v>0</v>
      </c>
      <c r="P12" s="60">
        <v>6.2</v>
      </c>
      <c r="Q12" s="118">
        <f>LOOKUP(P12,SCORE4!I:I,SCORE4!G:G)</f>
        <v>60</v>
      </c>
      <c r="R12" s="60">
        <v>25.5</v>
      </c>
      <c r="S12" s="110">
        <f>LOOKUP(R12,SCORE4!J:J,SCORE4!G:G)</f>
        <v>60</v>
      </c>
      <c r="T12" s="142">
        <f t="shared" si="0"/>
        <v>210</v>
      </c>
    </row>
    <row r="13" spans="1:27" ht="21.95" customHeight="1" x14ac:dyDescent="0.25">
      <c r="A13" s="150">
        <v>5</v>
      </c>
      <c r="B13" s="151" t="s">
        <v>108</v>
      </c>
      <c r="C13" s="150">
        <v>2010</v>
      </c>
      <c r="D13" s="150">
        <v>402575</v>
      </c>
      <c r="E13" s="150" t="s">
        <v>122</v>
      </c>
      <c r="F13" s="60">
        <v>10.1</v>
      </c>
      <c r="G13" s="110">
        <f>LOOKUP(F13,SCORE4!B:B,SCORE4!A:A)</f>
        <v>65</v>
      </c>
      <c r="H13" s="61"/>
      <c r="I13" s="118">
        <f>IF(LEN(H13)=8,LOOKUP(SCORE3!N$2,SCORE4!C:C,SCORE4!A:A),LOOKUP(H13,SCORE4!C:C,SCORE4!A:A))</f>
        <v>0</v>
      </c>
      <c r="J13" s="60"/>
      <c r="K13" s="118">
        <f>LOOKUP(J13,SCORE4!D:D,SCORE4!A:A)</f>
        <v>0</v>
      </c>
      <c r="L13" s="60"/>
      <c r="M13" s="118">
        <f>LOOKUP(L13,SCORE4!K:K,SCORE4!L:L)</f>
        <v>0</v>
      </c>
      <c r="N13" s="60"/>
      <c r="O13" s="110">
        <f>LOOKUP(N13,SCORE4!H:H,SCORE4!G:G)</f>
        <v>0</v>
      </c>
      <c r="P13" s="60">
        <v>6.35</v>
      </c>
      <c r="Q13" s="118">
        <f>LOOKUP(P13,SCORE4!I:I,SCORE4!G:G)</f>
        <v>60</v>
      </c>
      <c r="R13" s="60">
        <v>35.299999999999997</v>
      </c>
      <c r="S13" s="110">
        <f>LOOKUP(R13,SCORE4!J:J,SCORE4!G:G)</f>
        <v>85</v>
      </c>
      <c r="T13" s="142">
        <f t="shared" si="0"/>
        <v>210</v>
      </c>
    </row>
    <row r="14" spans="1:27" ht="21.95" customHeight="1" x14ac:dyDescent="0.25">
      <c r="A14" s="150">
        <v>6</v>
      </c>
      <c r="B14" s="151" t="s">
        <v>116</v>
      </c>
      <c r="C14" s="150">
        <v>2011</v>
      </c>
      <c r="D14" s="150">
        <v>404958</v>
      </c>
      <c r="E14" s="150" t="s">
        <v>109</v>
      </c>
      <c r="F14" s="60">
        <v>8.6</v>
      </c>
      <c r="G14" s="110">
        <f>LOOKUP(F14,SCORE4!B:B,SCORE4!A:A)</f>
        <v>100</v>
      </c>
      <c r="H14" s="61"/>
      <c r="I14" s="118">
        <f>IF(LEN(H14)=8,LOOKUP(SCORE3!N$2,SCORE4!C:C,SCORE4!A:A),LOOKUP(H14,SCORE4!C:C,SCORE4!A:A))</f>
        <v>0</v>
      </c>
      <c r="J14" s="60"/>
      <c r="K14" s="118">
        <f>LOOKUP(J14,SCORE4!D:D,SCORE4!A:A)</f>
        <v>0</v>
      </c>
      <c r="L14" s="60"/>
      <c r="M14" s="118">
        <f>LOOKUP(L14,SCORE4!K:K,SCORE4!L:L)</f>
        <v>0</v>
      </c>
      <c r="N14" s="60"/>
      <c r="O14" s="110">
        <f>LOOKUP(N14,SCORE4!H:H,SCORE4!G:G)</f>
        <v>0</v>
      </c>
      <c r="P14" s="60">
        <v>6.5</v>
      </c>
      <c r="Q14" s="118">
        <f>LOOKUP(P14,SCORE4!I:I,SCORE4!G:G)</f>
        <v>60</v>
      </c>
      <c r="R14" s="60">
        <v>18.66</v>
      </c>
      <c r="S14" s="110">
        <f>LOOKUP(R14,SCORE4!J:J,SCORE4!G:G)</f>
        <v>45</v>
      </c>
      <c r="T14" s="142">
        <f t="shared" si="0"/>
        <v>205</v>
      </c>
    </row>
    <row r="15" spans="1:27" ht="21.95" customHeight="1" x14ac:dyDescent="0.25">
      <c r="A15" s="150">
        <v>7</v>
      </c>
      <c r="B15" s="151" t="s">
        <v>112</v>
      </c>
      <c r="C15" s="150">
        <v>2011</v>
      </c>
      <c r="D15" s="150">
        <v>408878</v>
      </c>
      <c r="E15" s="150" t="s">
        <v>109</v>
      </c>
      <c r="F15" s="60">
        <v>9.4</v>
      </c>
      <c r="G15" s="110">
        <f>LOOKUP(F15,SCORE4!B:B,SCORE4!A:A)</f>
        <v>80</v>
      </c>
      <c r="H15" s="61"/>
      <c r="I15" s="118">
        <f>IF(LEN(H15)=8,LOOKUP(SCORE3!N$2,SCORE4!C:C,SCORE4!A:A),LOOKUP(H15,SCORE4!C:C,SCORE4!A:A))</f>
        <v>0</v>
      </c>
      <c r="J15" s="60"/>
      <c r="K15" s="118">
        <f>LOOKUP(J15,SCORE4!D:D,SCORE4!A:A)</f>
        <v>0</v>
      </c>
      <c r="L15" s="60"/>
      <c r="M15" s="118">
        <f>LOOKUP(L15,SCORE4!K:K,SCORE4!L:L)</f>
        <v>0</v>
      </c>
      <c r="N15" s="60"/>
      <c r="O15" s="110">
        <f>LOOKUP(N15,SCORE4!H:H,SCORE4!G:G)</f>
        <v>0</v>
      </c>
      <c r="P15" s="60">
        <v>5.85</v>
      </c>
      <c r="Q15" s="118">
        <f>LOOKUP(P15,SCORE4!I:I,SCORE4!G:G)</f>
        <v>55</v>
      </c>
      <c r="R15" s="60">
        <v>27.06</v>
      </c>
      <c r="S15" s="110">
        <f>LOOKUP(R15,SCORE4!J:J,SCORE4!G:G)</f>
        <v>65</v>
      </c>
      <c r="T15" s="142">
        <f t="shared" si="0"/>
        <v>200</v>
      </c>
    </row>
    <row r="16" spans="1:27" ht="21.95" customHeight="1" x14ac:dyDescent="0.25">
      <c r="A16" s="150">
        <v>8</v>
      </c>
      <c r="B16" s="151" t="s">
        <v>104</v>
      </c>
      <c r="C16" s="150">
        <v>2011</v>
      </c>
      <c r="D16" s="150">
        <v>406447</v>
      </c>
      <c r="E16" s="150" t="s">
        <v>118</v>
      </c>
      <c r="F16" s="60">
        <v>8.1999999999999993</v>
      </c>
      <c r="G16" s="110">
        <f>LOOKUP(F16,SCORE4!B:B,SCORE4!A:A)</f>
        <v>110</v>
      </c>
      <c r="H16" s="61"/>
      <c r="I16" s="118">
        <f>IF(LEN(H16)=8,LOOKUP(SCORE3!N$2,SCORE4!C:C,SCORE4!A:A),LOOKUP(H16,SCORE4!C:C,SCORE4!A:A))</f>
        <v>0</v>
      </c>
      <c r="J16" s="60"/>
      <c r="K16" s="118">
        <f>LOOKUP(J16,SCORE4!D:D,SCORE4!A:A)</f>
        <v>0</v>
      </c>
      <c r="L16" s="60"/>
      <c r="M16" s="118">
        <f>LOOKUP(L16,SCORE4!K:K,SCORE4!L:L)</f>
        <v>0</v>
      </c>
      <c r="N16" s="60"/>
      <c r="O16" s="110">
        <f>LOOKUP(N16,SCORE4!H:H,SCORE4!G:G)</f>
        <v>0</v>
      </c>
      <c r="P16" s="60">
        <v>5.79</v>
      </c>
      <c r="Q16" s="118">
        <f>LOOKUP(P16,SCORE4!I:I,SCORE4!G:G)</f>
        <v>55</v>
      </c>
      <c r="R16" s="60">
        <v>12.4</v>
      </c>
      <c r="S16" s="110">
        <f>LOOKUP(R16,SCORE4!J:J,SCORE4!G:G)</f>
        <v>30</v>
      </c>
      <c r="T16" s="142">
        <f t="shared" si="0"/>
        <v>195</v>
      </c>
    </row>
    <row r="17" spans="1:20" ht="21.95" customHeight="1" x14ac:dyDescent="0.25">
      <c r="A17" s="150">
        <v>9</v>
      </c>
      <c r="B17" s="151" t="s">
        <v>106</v>
      </c>
      <c r="C17" s="150">
        <v>2011</v>
      </c>
      <c r="D17" s="150">
        <v>407752</v>
      </c>
      <c r="E17" s="150" t="s">
        <v>122</v>
      </c>
      <c r="F17" s="60">
        <v>8.6</v>
      </c>
      <c r="G17" s="110">
        <f>LOOKUP(F17,SCORE4!B:B,SCORE4!A:A)</f>
        <v>100</v>
      </c>
      <c r="H17" s="61"/>
      <c r="I17" s="118">
        <f>IF(LEN(H17)=8,LOOKUP(SCORE3!N$2,SCORE4!C:C,SCORE4!A:A),LOOKUP(H17,SCORE4!C:C,SCORE4!A:A))</f>
        <v>0</v>
      </c>
      <c r="J17" s="60"/>
      <c r="K17" s="118">
        <f>LOOKUP(J17,SCORE4!D:D,SCORE4!A:A)</f>
        <v>0</v>
      </c>
      <c r="L17" s="60"/>
      <c r="M17" s="118">
        <f>LOOKUP(L17,SCORE4!K:K,SCORE4!L:L)</f>
        <v>0</v>
      </c>
      <c r="N17" s="60"/>
      <c r="O17" s="110">
        <f>LOOKUP(N17,SCORE4!H:H,SCORE4!G:G)</f>
        <v>0</v>
      </c>
      <c r="P17" s="60">
        <v>5.85</v>
      </c>
      <c r="Q17" s="118">
        <f>LOOKUP(P17,SCORE4!I:I,SCORE4!G:G)</f>
        <v>55</v>
      </c>
      <c r="R17" s="60">
        <v>17.14</v>
      </c>
      <c r="S17" s="110">
        <f>LOOKUP(R17,SCORE4!J:J,SCORE4!G:G)</f>
        <v>40</v>
      </c>
      <c r="T17" s="142">
        <f t="shared" si="0"/>
        <v>195</v>
      </c>
    </row>
    <row r="18" spans="1:20" ht="21.95" customHeight="1" x14ac:dyDescent="0.25">
      <c r="A18" s="150">
        <v>10</v>
      </c>
      <c r="B18" s="148" t="s">
        <v>123</v>
      </c>
      <c r="C18" s="149">
        <v>2010</v>
      </c>
      <c r="D18" s="149">
        <v>401109</v>
      </c>
      <c r="E18" s="149" t="s">
        <v>122</v>
      </c>
      <c r="F18" s="60">
        <v>9.4</v>
      </c>
      <c r="G18" s="110">
        <f>LOOKUP(F18,SCORE4!B:B,SCORE4!A:A)</f>
        <v>80</v>
      </c>
      <c r="H18" s="61"/>
      <c r="I18" s="118">
        <f>IF(LEN(H18)=8,LOOKUP(SCORE3!N$2,SCORE4!C:C,SCORE4!A:A),LOOKUP(H18,SCORE4!C:C,SCORE4!A:A))</f>
        <v>0</v>
      </c>
      <c r="J18" s="60"/>
      <c r="K18" s="118">
        <f>LOOKUP(J18,SCORE4!D:D,SCORE4!A:A)</f>
        <v>0</v>
      </c>
      <c r="L18" s="60"/>
      <c r="M18" s="118">
        <f>LOOKUP(L18,SCORE4!K:K,SCORE4!L:L)</f>
        <v>0</v>
      </c>
      <c r="N18" s="60"/>
      <c r="O18" s="110">
        <f>LOOKUP(N18,SCORE4!H:H,SCORE4!G:G)</f>
        <v>0</v>
      </c>
      <c r="P18" s="60">
        <v>6.2</v>
      </c>
      <c r="Q18" s="118">
        <f>LOOKUP(P18,SCORE4!I:I,SCORE4!G:G)</f>
        <v>60</v>
      </c>
      <c r="R18" s="60">
        <v>18.399999999999999</v>
      </c>
      <c r="S18" s="110">
        <f>LOOKUP(R18,SCORE4!J:J,SCORE4!G:G)</f>
        <v>45</v>
      </c>
      <c r="T18" s="142">
        <f t="shared" si="0"/>
        <v>185</v>
      </c>
    </row>
    <row r="19" spans="1:20" ht="21.95" customHeight="1" x14ac:dyDescent="0.25">
      <c r="A19" s="150">
        <v>11</v>
      </c>
      <c r="B19" s="148" t="s">
        <v>119</v>
      </c>
      <c r="C19" s="149">
        <v>2011</v>
      </c>
      <c r="D19" s="149">
        <v>407623</v>
      </c>
      <c r="E19" s="149" t="s">
        <v>118</v>
      </c>
      <c r="F19" s="60">
        <v>9.4</v>
      </c>
      <c r="G19" s="110">
        <f>LOOKUP(F19,SCORE4!B:B,SCORE4!A:A)</f>
        <v>80</v>
      </c>
      <c r="H19" s="61"/>
      <c r="I19" s="118">
        <f>IF(LEN(H19)=8,LOOKUP(SCORE3!N$2,SCORE4!C:C,SCORE4!A:A),LOOKUP(H19,SCORE4!C:C,SCORE4!A:A))</f>
        <v>0</v>
      </c>
      <c r="J19" s="60"/>
      <c r="K19" s="118">
        <f>LOOKUP(J19,SCORE4!D:D,SCORE4!A:A)</f>
        <v>0</v>
      </c>
      <c r="L19" s="60"/>
      <c r="M19" s="118">
        <f>LOOKUP(L19,SCORE4!K:K,SCORE4!L:L)</f>
        <v>0</v>
      </c>
      <c r="N19" s="60"/>
      <c r="O19" s="110">
        <f>LOOKUP(N19,SCORE4!H:H,SCORE4!G:G)</f>
        <v>0</v>
      </c>
      <c r="P19" s="60">
        <v>5.54</v>
      </c>
      <c r="Q19" s="118">
        <f>LOOKUP(P19,SCORE4!I:I,SCORE4!G:G)</f>
        <v>50</v>
      </c>
      <c r="R19" s="60">
        <v>18.399999999999999</v>
      </c>
      <c r="S19" s="110">
        <f>LOOKUP(R19,SCORE4!J:J,SCORE4!G:G)</f>
        <v>45</v>
      </c>
      <c r="T19" s="142">
        <f t="shared" si="0"/>
        <v>175</v>
      </c>
    </row>
    <row r="20" spans="1:20" ht="21.95" customHeight="1" x14ac:dyDescent="0.25">
      <c r="A20" s="150">
        <v>11</v>
      </c>
      <c r="B20" s="148" t="s">
        <v>101</v>
      </c>
      <c r="C20" s="149">
        <v>2010</v>
      </c>
      <c r="D20" s="149">
        <v>402009</v>
      </c>
      <c r="E20" s="149" t="s">
        <v>118</v>
      </c>
      <c r="F20" s="60">
        <v>8.5</v>
      </c>
      <c r="G20" s="110">
        <f>LOOKUP(F20,SCORE4!B:B,SCORE4!A:A)</f>
        <v>110</v>
      </c>
      <c r="H20" s="61"/>
      <c r="I20" s="118">
        <f>IF(LEN(H20)=8,LOOKUP(SCORE3!N$2,SCORE4!C:C,SCORE4!A:A),LOOKUP(H20,SCORE4!C:C,SCORE4!A:A))</f>
        <v>0</v>
      </c>
      <c r="J20" s="60"/>
      <c r="K20" s="118">
        <f>LOOKUP(J20,SCORE4!D:D,SCORE4!A:A)</f>
        <v>0</v>
      </c>
      <c r="L20" s="60"/>
      <c r="M20" s="118">
        <f>LOOKUP(L20,SCORE4!K:K,SCORE4!L:L)</f>
        <v>0</v>
      </c>
      <c r="N20" s="60"/>
      <c r="O20" s="110">
        <f>LOOKUP(N20,SCORE4!H:H,SCORE4!G:G)</f>
        <v>0</v>
      </c>
      <c r="P20" s="60">
        <v>4.9000000000000004</v>
      </c>
      <c r="Q20" s="118">
        <f>LOOKUP(P20,SCORE4!I:I,SCORE4!G:G)</f>
        <v>40</v>
      </c>
      <c r="R20" s="60">
        <v>10.1</v>
      </c>
      <c r="S20" s="110">
        <f>LOOKUP(R20,SCORE4!J:J,SCORE4!G:G)</f>
        <v>25</v>
      </c>
      <c r="T20" s="142">
        <f t="shared" si="0"/>
        <v>175</v>
      </c>
    </row>
    <row r="21" spans="1:20" ht="21.95" customHeight="1" x14ac:dyDescent="0.25">
      <c r="A21" s="150">
        <v>13</v>
      </c>
      <c r="B21" s="148" t="s">
        <v>103</v>
      </c>
      <c r="C21" s="149">
        <v>2010</v>
      </c>
      <c r="D21" s="149">
        <v>402014</v>
      </c>
      <c r="E21" s="149" t="s">
        <v>118</v>
      </c>
      <c r="F21" s="60">
        <v>9.6</v>
      </c>
      <c r="G21" s="110">
        <f>LOOKUP(F21,SCORE4!B:B,SCORE4!A:A)</f>
        <v>75</v>
      </c>
      <c r="H21" s="61"/>
      <c r="I21" s="118">
        <f>IF(LEN(H21)=8,LOOKUP(SCORE3!N$2,SCORE4!C:C,SCORE4!A:A),LOOKUP(H21,SCORE4!C:C,SCORE4!A:A))</f>
        <v>0</v>
      </c>
      <c r="J21" s="60"/>
      <c r="K21" s="118">
        <f>LOOKUP(J21,SCORE4!D:D,SCORE4!A:A)</f>
        <v>0</v>
      </c>
      <c r="L21" s="60"/>
      <c r="M21" s="118">
        <f>LOOKUP(L21,SCORE4!K:K,SCORE4!L:L)</f>
        <v>0</v>
      </c>
      <c r="N21" s="60"/>
      <c r="O21" s="110">
        <f>LOOKUP(N21,SCORE4!H:H,SCORE4!G:G)</f>
        <v>0</v>
      </c>
      <c r="P21" s="60">
        <v>6</v>
      </c>
      <c r="Q21" s="118">
        <f>LOOKUP(P21,SCORE4!I:I,SCORE4!G:G)</f>
        <v>55</v>
      </c>
      <c r="R21" s="60">
        <v>16.600000000000001</v>
      </c>
      <c r="S21" s="110">
        <f>LOOKUP(R21,SCORE4!J:J,SCORE4!G:G)</f>
        <v>40</v>
      </c>
      <c r="T21" s="142">
        <f t="shared" si="0"/>
        <v>170</v>
      </c>
    </row>
    <row r="22" spans="1:20" ht="21.95" customHeight="1" x14ac:dyDescent="0.25">
      <c r="A22" s="150">
        <v>13</v>
      </c>
      <c r="B22" s="148" t="s">
        <v>126</v>
      </c>
      <c r="C22" s="149">
        <v>2010</v>
      </c>
      <c r="D22" s="149">
        <v>408248</v>
      </c>
      <c r="E22" s="149" t="s">
        <v>111</v>
      </c>
      <c r="F22" s="60">
        <v>9.6</v>
      </c>
      <c r="G22" s="110">
        <f>LOOKUP(F22,SCORE4!B:B,SCORE4!A:A)</f>
        <v>75</v>
      </c>
      <c r="H22" s="61"/>
      <c r="I22" s="118">
        <f>IF(LEN(H22)=8,LOOKUP(SCORE3!N$2,SCORE4!C:C,SCORE4!A:A),LOOKUP(H22,SCORE4!C:C,SCORE4!A:A))</f>
        <v>0</v>
      </c>
      <c r="J22" s="60"/>
      <c r="K22" s="118">
        <f>LOOKUP(J22,SCORE4!D:D,SCORE4!A:A)</f>
        <v>0</v>
      </c>
      <c r="L22" s="60"/>
      <c r="M22" s="118">
        <f>LOOKUP(L22,SCORE4!K:K,SCORE4!L:L)</f>
        <v>0</v>
      </c>
      <c r="N22" s="60"/>
      <c r="O22" s="110">
        <f>LOOKUP(N22,SCORE4!H:H,SCORE4!G:G)</f>
        <v>0</v>
      </c>
      <c r="P22" s="60">
        <v>6.15</v>
      </c>
      <c r="Q22" s="118">
        <f>LOOKUP(P22,SCORE4!I:I,SCORE4!G:G)</f>
        <v>60</v>
      </c>
      <c r="R22" s="60">
        <v>14.22</v>
      </c>
      <c r="S22" s="110">
        <f>LOOKUP(R22,SCORE4!J:J,SCORE4!G:G)</f>
        <v>35</v>
      </c>
      <c r="T22" s="142">
        <f t="shared" si="0"/>
        <v>170</v>
      </c>
    </row>
    <row r="23" spans="1:20" ht="21.95" customHeight="1" x14ac:dyDescent="0.25">
      <c r="A23" s="150">
        <v>15</v>
      </c>
      <c r="B23" s="148" t="s">
        <v>120</v>
      </c>
      <c r="C23" s="149">
        <v>2011</v>
      </c>
      <c r="D23" s="149">
        <v>407621</v>
      </c>
      <c r="E23" s="149" t="s">
        <v>118</v>
      </c>
      <c r="F23" s="60">
        <v>9.1</v>
      </c>
      <c r="G23" s="110">
        <f>LOOKUP(F23,SCORE4!B:B,SCORE4!A:A)</f>
        <v>90</v>
      </c>
      <c r="H23" s="61"/>
      <c r="I23" s="118">
        <f>IF(LEN(H23)=8,LOOKUP(SCORE3!N$2,SCORE4!C:C,SCORE4!A:A),LOOKUP(H23,SCORE4!C:C,SCORE4!A:A))</f>
        <v>0</v>
      </c>
      <c r="J23" s="60"/>
      <c r="K23" s="118">
        <f>LOOKUP(J23,SCORE4!D:D,SCORE4!A:A)</f>
        <v>0</v>
      </c>
      <c r="L23" s="60"/>
      <c r="M23" s="118">
        <f>LOOKUP(L23,SCORE4!K:K,SCORE4!L:L)</f>
        <v>0</v>
      </c>
      <c r="N23" s="60"/>
      <c r="O23" s="110">
        <f>LOOKUP(N23,SCORE4!H:H,SCORE4!G:G)</f>
        <v>0</v>
      </c>
      <c r="P23" s="60">
        <v>4.99</v>
      </c>
      <c r="Q23" s="118">
        <f>LOOKUP(P23,SCORE4!I:I,SCORE4!G:G)</f>
        <v>45</v>
      </c>
      <c r="R23" s="60">
        <v>12.1</v>
      </c>
      <c r="S23" s="110">
        <f>LOOKUP(R23,SCORE4!J:J,SCORE4!G:G)</f>
        <v>30</v>
      </c>
      <c r="T23" s="142">
        <f t="shared" si="0"/>
        <v>165</v>
      </c>
    </row>
    <row r="24" spans="1:20" ht="21.95" customHeight="1" x14ac:dyDescent="0.25">
      <c r="A24" s="150">
        <v>15</v>
      </c>
      <c r="B24" s="148" t="s">
        <v>121</v>
      </c>
      <c r="C24" s="149">
        <v>2011</v>
      </c>
      <c r="D24" s="149">
        <v>33</v>
      </c>
      <c r="E24" s="149" t="s">
        <v>122</v>
      </c>
      <c r="F24" s="60">
        <v>10.3</v>
      </c>
      <c r="G24" s="110">
        <f>LOOKUP(F24,SCORE4!B:B,SCORE4!A:A)</f>
        <v>60</v>
      </c>
      <c r="H24" s="61"/>
      <c r="I24" s="118">
        <f>IF(LEN(H24)=8,LOOKUP(SCORE3!N$2,SCORE4!C:C,SCORE4!A:A),LOOKUP(H24,SCORE4!C:C,SCORE4!A:A))</f>
        <v>0</v>
      </c>
      <c r="J24" s="60"/>
      <c r="K24" s="118">
        <f>LOOKUP(J24,SCORE4!D:D,SCORE4!A:A)</f>
        <v>0</v>
      </c>
      <c r="L24" s="60"/>
      <c r="M24" s="118">
        <f>LOOKUP(L24,SCORE4!K:K,SCORE4!L:L)</f>
        <v>0</v>
      </c>
      <c r="N24" s="60"/>
      <c r="O24" s="110">
        <f>LOOKUP(N24,SCORE4!H:H,SCORE4!G:G)</f>
        <v>0</v>
      </c>
      <c r="P24" s="60">
        <v>4.2</v>
      </c>
      <c r="Q24" s="118">
        <f>LOOKUP(P24,SCORE4!I:I,SCORE4!G:G)</f>
        <v>35</v>
      </c>
      <c r="R24" s="60">
        <v>29.1</v>
      </c>
      <c r="S24" s="110">
        <f>LOOKUP(R24,SCORE4!J:J,SCORE4!G:G)</f>
        <v>70</v>
      </c>
      <c r="T24" s="142">
        <f t="shared" si="0"/>
        <v>165</v>
      </c>
    </row>
    <row r="25" spans="1:20" ht="21.95" customHeight="1" x14ac:dyDescent="0.25">
      <c r="A25" s="150">
        <v>17</v>
      </c>
      <c r="B25" s="148" t="s">
        <v>102</v>
      </c>
      <c r="C25" s="149">
        <v>2011</v>
      </c>
      <c r="D25" s="149">
        <v>404865</v>
      </c>
      <c r="E25" s="149" t="s">
        <v>118</v>
      </c>
      <c r="F25" s="60">
        <v>9.1999999999999993</v>
      </c>
      <c r="G25" s="110">
        <f>LOOKUP(F25,SCORE4!B:B,SCORE4!A:A)</f>
        <v>85</v>
      </c>
      <c r="H25" s="61"/>
      <c r="I25" s="118">
        <f>IF(LEN(H25)=8,LOOKUP(SCORE3!N$2,SCORE4!C:C,SCORE4!A:A),LOOKUP(H25,SCORE4!C:C,SCORE4!A:A))</f>
        <v>0</v>
      </c>
      <c r="J25" s="60"/>
      <c r="K25" s="118">
        <f>LOOKUP(J25,SCORE4!D:D,SCORE4!A:A)</f>
        <v>0</v>
      </c>
      <c r="L25" s="60"/>
      <c r="M25" s="118">
        <f>LOOKUP(L25,SCORE4!K:K,SCORE4!L:L)</f>
        <v>0</v>
      </c>
      <c r="N25" s="60"/>
      <c r="O25" s="110">
        <f>LOOKUP(N25,SCORE4!H:H,SCORE4!G:G)</f>
        <v>0</v>
      </c>
      <c r="P25" s="60">
        <v>4.37</v>
      </c>
      <c r="Q25" s="118">
        <f>LOOKUP(P25,SCORE4!I:I,SCORE4!G:G)</f>
        <v>35</v>
      </c>
      <c r="R25" s="60">
        <v>17.47</v>
      </c>
      <c r="S25" s="110">
        <f>LOOKUP(R25,SCORE4!J:J,SCORE4!G:G)</f>
        <v>40</v>
      </c>
      <c r="T25" s="142">
        <f t="shared" si="0"/>
        <v>160</v>
      </c>
    </row>
    <row r="26" spans="1:20" ht="21.95" customHeight="1" x14ac:dyDescent="0.25">
      <c r="A26" s="150">
        <v>17</v>
      </c>
      <c r="B26" s="148" t="s">
        <v>127</v>
      </c>
      <c r="C26" s="149">
        <v>2011</v>
      </c>
      <c r="D26" s="149">
        <v>404499</v>
      </c>
      <c r="E26" s="149" t="s">
        <v>111</v>
      </c>
      <c r="F26" s="60">
        <v>9.8000000000000007</v>
      </c>
      <c r="G26" s="110">
        <f>LOOKUP(F26,SCORE4!B:B,SCORE4!A:A)</f>
        <v>70</v>
      </c>
      <c r="H26" s="61"/>
      <c r="I26" s="118">
        <f>IF(LEN(H26)=8,LOOKUP(SCORE3!N$2,SCORE4!C:C,SCORE4!A:A),LOOKUP(H26,SCORE4!C:C,SCORE4!A:A))</f>
        <v>0</v>
      </c>
      <c r="J26" s="60"/>
      <c r="K26" s="118">
        <f>LOOKUP(J26,SCORE4!D:D,SCORE4!A:A)</f>
        <v>0</v>
      </c>
      <c r="L26" s="60"/>
      <c r="M26" s="118">
        <f>LOOKUP(L26,SCORE4!K:K,SCORE4!L:L)</f>
        <v>0</v>
      </c>
      <c r="N26" s="60"/>
      <c r="O26" s="110">
        <f>LOOKUP(N26,SCORE4!H:H,SCORE4!G:G)</f>
        <v>0</v>
      </c>
      <c r="P26" s="60">
        <v>5.25</v>
      </c>
      <c r="Q26" s="118">
        <f>LOOKUP(P26,SCORE4!I:I,SCORE4!G:G)</f>
        <v>45</v>
      </c>
      <c r="R26" s="60">
        <v>18.399999999999999</v>
      </c>
      <c r="S26" s="110">
        <f>LOOKUP(R26,SCORE4!J:J,SCORE4!G:G)</f>
        <v>45</v>
      </c>
      <c r="T26" s="142">
        <f t="shared" si="0"/>
        <v>160</v>
      </c>
    </row>
    <row r="27" spans="1:20" ht="21.95" customHeight="1" x14ac:dyDescent="0.25">
      <c r="A27" s="150">
        <v>19</v>
      </c>
      <c r="B27" s="148" t="s">
        <v>114</v>
      </c>
      <c r="C27" s="149">
        <v>2010</v>
      </c>
      <c r="D27" s="149">
        <v>402307</v>
      </c>
      <c r="E27" s="149" t="s">
        <v>109</v>
      </c>
      <c r="F27" s="60">
        <v>9.9</v>
      </c>
      <c r="G27" s="110">
        <f>LOOKUP(F27,SCORE4!B:B,SCORE4!A:A)</f>
        <v>70</v>
      </c>
      <c r="H27" s="61"/>
      <c r="I27" s="118">
        <f>IF(LEN(H27)=8,LOOKUP(SCORE3!N$2,SCORE4!C:C,SCORE4!A:A),LOOKUP(H27,SCORE4!C:C,SCORE4!A:A))</f>
        <v>0</v>
      </c>
      <c r="J27" s="60"/>
      <c r="K27" s="118">
        <f>LOOKUP(J27,SCORE4!D:D,SCORE4!A:A)</f>
        <v>0</v>
      </c>
      <c r="L27" s="60"/>
      <c r="M27" s="118">
        <f>LOOKUP(L27,SCORE4!K:K,SCORE4!L:L)</f>
        <v>0</v>
      </c>
      <c r="N27" s="60"/>
      <c r="O27" s="110">
        <f>LOOKUP(N27,SCORE4!H:H,SCORE4!G:G)</f>
        <v>0</v>
      </c>
      <c r="P27" s="60">
        <v>5.2</v>
      </c>
      <c r="Q27" s="118">
        <f>LOOKUP(P27,SCORE4!I:I,SCORE4!G:G)</f>
        <v>45</v>
      </c>
      <c r="R27" s="60">
        <v>16.329999999999998</v>
      </c>
      <c r="S27" s="110">
        <f>LOOKUP(R27,SCORE4!J:J,SCORE4!G:G)</f>
        <v>40</v>
      </c>
      <c r="T27" s="142">
        <f t="shared" si="0"/>
        <v>155</v>
      </c>
    </row>
    <row r="28" spans="1:20" ht="21.95" customHeight="1" x14ac:dyDescent="0.25">
      <c r="A28" s="150">
        <v>20</v>
      </c>
      <c r="B28" s="148" t="s">
        <v>107</v>
      </c>
      <c r="C28" s="149">
        <v>2010</v>
      </c>
      <c r="D28" s="149">
        <v>401107</v>
      </c>
      <c r="E28" s="149" t="s">
        <v>122</v>
      </c>
      <c r="F28" s="60">
        <v>9.1999999999999993</v>
      </c>
      <c r="G28" s="110">
        <f>LOOKUP(F28,SCORE4!B:B,SCORE4!A:A)</f>
        <v>85</v>
      </c>
      <c r="H28" s="61"/>
      <c r="I28" s="118">
        <f>IF(LEN(H28)=8,LOOKUP(SCORE3!N$2,SCORE4!C:C,SCORE4!A:A),LOOKUP(H28,SCORE4!C:C,SCORE4!A:A))</f>
        <v>0</v>
      </c>
      <c r="J28" s="60"/>
      <c r="K28" s="118">
        <f>LOOKUP(J28,SCORE4!D:D,SCORE4!A:A)</f>
        <v>0</v>
      </c>
      <c r="L28" s="60"/>
      <c r="M28" s="118">
        <f>LOOKUP(L28,SCORE4!K:K,SCORE4!L:L)</f>
        <v>0</v>
      </c>
      <c r="N28" s="60"/>
      <c r="O28" s="110">
        <f>LOOKUP(N28,SCORE4!H:H,SCORE4!G:G)</f>
        <v>0</v>
      </c>
      <c r="P28" s="60">
        <v>4.78</v>
      </c>
      <c r="Q28" s="118">
        <f>LOOKUP(P28,SCORE4!I:I,SCORE4!G:G)</f>
        <v>40</v>
      </c>
      <c r="R28" s="60">
        <v>11.24</v>
      </c>
      <c r="S28" s="110">
        <f>LOOKUP(R28,SCORE4!J:J,SCORE4!G:G)</f>
        <v>25</v>
      </c>
      <c r="T28" s="142">
        <f t="shared" si="0"/>
        <v>150</v>
      </c>
    </row>
    <row r="29" spans="1:20" ht="21.95" customHeight="1" x14ac:dyDescent="0.25">
      <c r="A29" s="150">
        <v>21</v>
      </c>
      <c r="B29" s="148" t="s">
        <v>124</v>
      </c>
      <c r="C29" s="149">
        <v>2011</v>
      </c>
      <c r="D29" s="149">
        <v>409347</v>
      </c>
      <c r="E29" s="149" t="s">
        <v>122</v>
      </c>
      <c r="F29" s="60">
        <v>9.4</v>
      </c>
      <c r="G29" s="110">
        <f>LOOKUP(F29,SCORE4!B:B,SCORE4!A:A)</f>
        <v>80</v>
      </c>
      <c r="H29" s="61"/>
      <c r="I29" s="118">
        <f>IF(LEN(H29)=8,LOOKUP(SCORE3!N$2,SCORE4!C:C,SCORE4!A:A),LOOKUP(H29,SCORE4!C:C,SCORE4!A:A))</f>
        <v>0</v>
      </c>
      <c r="J29" s="60"/>
      <c r="K29" s="118">
        <f>LOOKUP(J29,SCORE4!D:D,SCORE4!A:A)</f>
        <v>0</v>
      </c>
      <c r="L29" s="60"/>
      <c r="M29" s="118">
        <f>LOOKUP(L29,SCORE4!K:K,SCORE4!L:L)</f>
        <v>0</v>
      </c>
      <c r="N29" s="60"/>
      <c r="O29" s="110">
        <f>LOOKUP(N29,SCORE4!H:H,SCORE4!G:G)</f>
        <v>0</v>
      </c>
      <c r="P29" s="60">
        <v>4.05</v>
      </c>
      <c r="Q29" s="118">
        <f>LOOKUP(P29,SCORE4!I:I,SCORE4!G:G)</f>
        <v>30</v>
      </c>
      <c r="R29" s="60">
        <v>14.1</v>
      </c>
      <c r="S29" s="110">
        <f>LOOKUP(R29,SCORE4!J:J,SCORE4!G:G)</f>
        <v>35</v>
      </c>
      <c r="T29" s="142">
        <f t="shared" si="0"/>
        <v>145</v>
      </c>
    </row>
    <row r="30" spans="1:20" ht="21.95" customHeight="1" x14ac:dyDescent="0.25">
      <c r="A30" s="150">
        <v>22</v>
      </c>
      <c r="B30" s="148" t="s">
        <v>125</v>
      </c>
      <c r="C30" s="149">
        <v>2010</v>
      </c>
      <c r="D30" s="153">
        <v>402000</v>
      </c>
      <c r="E30" s="149" t="s">
        <v>122</v>
      </c>
      <c r="F30" s="60">
        <v>9.4</v>
      </c>
      <c r="G30" s="110">
        <f>LOOKUP(F30,SCORE4!B:B,SCORE4!A:A)</f>
        <v>80</v>
      </c>
      <c r="H30" s="61"/>
      <c r="I30" s="118">
        <f>IF(LEN(H30)=8,LOOKUP(SCORE3!N$2,SCORE4!C:C,SCORE4!A:A),LOOKUP(H30,SCORE4!C:C,SCORE4!A:A))</f>
        <v>0</v>
      </c>
      <c r="J30" s="60"/>
      <c r="K30" s="118">
        <f>LOOKUP(J30,SCORE4!D:D,SCORE4!A:A)</f>
        <v>0</v>
      </c>
      <c r="L30" s="60"/>
      <c r="M30" s="118">
        <f>LOOKUP(L30,SCORE4!K:K,SCORE4!L:L)</f>
        <v>0</v>
      </c>
      <c r="N30" s="60"/>
      <c r="O30" s="110">
        <f>LOOKUP(N30,SCORE4!H:H,SCORE4!G:G)</f>
        <v>0</v>
      </c>
      <c r="P30" s="60">
        <v>5</v>
      </c>
      <c r="Q30" s="118">
        <f>LOOKUP(P30,SCORE4!I:I,SCORE4!G:G)</f>
        <v>45</v>
      </c>
      <c r="R30" s="60"/>
      <c r="S30" s="110">
        <f>LOOKUP(R30,SCORE4!J:J,SCORE4!G:G)</f>
        <v>0</v>
      </c>
      <c r="T30" s="142">
        <f t="shared" si="0"/>
        <v>125</v>
      </c>
    </row>
    <row r="31" spans="1:20" ht="21.95" customHeight="1" x14ac:dyDescent="0.25">
      <c r="A31" s="150">
        <v>23</v>
      </c>
      <c r="B31" s="148" t="s">
        <v>113</v>
      </c>
      <c r="C31" s="149">
        <v>2010</v>
      </c>
      <c r="D31" s="149">
        <v>401989</v>
      </c>
      <c r="E31" s="152" t="s">
        <v>109</v>
      </c>
      <c r="F31" s="60">
        <v>10.3</v>
      </c>
      <c r="G31" s="110">
        <f>LOOKUP(F31,SCORE4!B:B,SCORE4!A:A)</f>
        <v>60</v>
      </c>
      <c r="H31" s="61"/>
      <c r="I31" s="118">
        <f>IF(LEN(H31)=8,LOOKUP(SCORE3!N$2,SCORE4!C:C,SCORE4!A:A),LOOKUP(H31,SCORE4!C:C,SCORE4!A:A))</f>
        <v>0</v>
      </c>
      <c r="J31" s="60"/>
      <c r="K31" s="118">
        <f>LOOKUP(J31,SCORE4!D:D,SCORE4!A:A)</f>
        <v>0</v>
      </c>
      <c r="L31" s="60"/>
      <c r="M31" s="118">
        <f>LOOKUP(L31,SCORE4!K:K,SCORE4!L:L)</f>
        <v>0</v>
      </c>
      <c r="N31" s="60"/>
      <c r="O31" s="110">
        <f>LOOKUP(N31,SCORE4!H:H,SCORE4!G:G)</f>
        <v>0</v>
      </c>
      <c r="P31" s="60">
        <v>3.1</v>
      </c>
      <c r="Q31" s="118">
        <f>LOOKUP(P31,SCORE4!I:I,SCORE4!G:G)</f>
        <v>20</v>
      </c>
      <c r="R31" s="60">
        <v>17.02</v>
      </c>
      <c r="S31" s="110">
        <f>LOOKUP(R31,SCORE4!J:J,SCORE4!G:G)</f>
        <v>40</v>
      </c>
      <c r="T31" s="142">
        <f t="shared" si="0"/>
        <v>120</v>
      </c>
    </row>
    <row r="32" spans="1:20" ht="22.15" customHeight="1" x14ac:dyDescent="0.25">
      <c r="A32" s="150">
        <v>24</v>
      </c>
      <c r="B32" s="148" t="s">
        <v>117</v>
      </c>
      <c r="C32" s="149">
        <v>2011</v>
      </c>
      <c r="D32" s="149">
        <v>409423</v>
      </c>
      <c r="E32" s="152" t="s">
        <v>109</v>
      </c>
      <c r="F32" s="60">
        <v>10.7</v>
      </c>
      <c r="G32" s="110">
        <f>LOOKUP(F32,SCORE4!B:B,SCORE4!A:A)</f>
        <v>50</v>
      </c>
      <c r="H32" s="61"/>
      <c r="I32" s="118">
        <f>IF(LEN(H32)=8,LOOKUP(SCORE3!N$2,SCORE4!C:C,SCORE4!A:A),LOOKUP(H32,SCORE4!C:C,SCORE4!A:A))</f>
        <v>0</v>
      </c>
      <c r="J32" s="60"/>
      <c r="K32" s="118">
        <f>LOOKUP(J32,SCORE4!D:D,SCORE4!A:A)</f>
        <v>0</v>
      </c>
      <c r="L32" s="60"/>
      <c r="M32" s="118">
        <f>LOOKUP(L32,SCORE4!K:K,SCORE4!L:L)</f>
        <v>0</v>
      </c>
      <c r="N32" s="60"/>
      <c r="O32" s="110">
        <f>LOOKUP(N32,SCORE4!H:H,SCORE4!G:G)</f>
        <v>0</v>
      </c>
      <c r="P32" s="60">
        <v>4.3</v>
      </c>
      <c r="Q32" s="118">
        <f>LOOKUP(P32,SCORE4!I:I,SCORE4!G:G)</f>
        <v>35</v>
      </c>
      <c r="R32" s="60">
        <v>13.75</v>
      </c>
      <c r="S32" s="110">
        <f>LOOKUP(R32,SCORE4!J:J,SCORE4!G:G)</f>
        <v>30</v>
      </c>
      <c r="T32" s="142">
        <f t="shared" si="0"/>
        <v>115</v>
      </c>
    </row>
  </sheetData>
  <sheetProtection insertRows="0" deleteRows="0"/>
  <mergeCells count="18">
    <mergeCell ref="A6:A7"/>
    <mergeCell ref="B6:B7"/>
    <mergeCell ref="C6:C7"/>
    <mergeCell ref="D6:D7"/>
    <mergeCell ref="A1:T1"/>
    <mergeCell ref="A2:T2"/>
    <mergeCell ref="A3:T3"/>
    <mergeCell ref="A4:T4"/>
    <mergeCell ref="A5:T5"/>
    <mergeCell ref="P6:Q6"/>
    <mergeCell ref="R6:S6"/>
    <mergeCell ref="T6:T7"/>
    <mergeCell ref="E6:E7"/>
    <mergeCell ref="F6:G6"/>
    <mergeCell ref="H6:I6"/>
    <mergeCell ref="J6:K6"/>
    <mergeCell ref="L6:M6"/>
    <mergeCell ref="N6:O6"/>
  </mergeCells>
  <dataValidations count="1">
    <dataValidation allowBlank="1" showInputMessage="1" showErrorMessage="1" errorTitle="Προσοχή θα χαθούν οι τύποι!" error="Δεν επιτρέπονται αλλαγές στα λευκά κελιά!" promptTitle="Προσοχή θα χαθούν οι τύποι!" prompt="Δεν επιτρέπονται αλλαγές στα λευκά κελιά!" sqref="S9:T32 Q9:Q32 O9:O32 M9:M32 K9:K32 I9:I32 G9:G32" xr:uid="{39178B5D-C388-43E5-8236-C136809ECE22}"/>
  </dataValidations>
  <printOptions horizontalCentered="1" verticalCentered="1"/>
  <pageMargins left="0.11811023622047245" right="0.11811023622047245" top="0.35433070866141736" bottom="0.35433070866141736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6">
    <tabColor rgb="FF00B050"/>
  </sheetPr>
  <dimension ref="A1:N24"/>
  <sheetViews>
    <sheetView zoomScale="73" zoomScaleNormal="73" workbookViewId="0">
      <selection activeCell="E28" sqref="E28"/>
    </sheetView>
  </sheetViews>
  <sheetFormatPr defaultRowHeight="15" x14ac:dyDescent="0.25"/>
  <cols>
    <col min="2" max="2" width="17.28515625" style="3" customWidth="1"/>
    <col min="3" max="4" width="16" style="3" customWidth="1"/>
    <col min="5" max="5" width="16.28515625" style="15" customWidth="1"/>
    <col min="6" max="6" width="14" style="15" customWidth="1"/>
    <col min="7" max="7" width="9.140625" style="15"/>
    <col min="8" max="8" width="11.42578125" style="1" customWidth="1"/>
    <col min="9" max="11" width="17.5703125" customWidth="1"/>
    <col min="12" max="12" width="9.140625" style="15"/>
  </cols>
  <sheetData>
    <row r="1" spans="1:14" x14ac:dyDescent="0.25">
      <c r="A1">
        <v>0</v>
      </c>
      <c r="B1" s="3">
        <v>0</v>
      </c>
      <c r="C1" s="3">
        <v>0</v>
      </c>
      <c r="D1" s="3">
        <v>0</v>
      </c>
      <c r="E1" s="15">
        <v>0</v>
      </c>
      <c r="F1" s="15">
        <v>0</v>
      </c>
      <c r="G1" s="15">
        <v>0</v>
      </c>
      <c r="H1" s="15">
        <v>0</v>
      </c>
      <c r="I1">
        <v>0</v>
      </c>
      <c r="J1">
        <v>0</v>
      </c>
      <c r="K1">
        <v>0</v>
      </c>
      <c r="L1" s="15">
        <v>0</v>
      </c>
    </row>
    <row r="2" spans="1:14" ht="15.75" thickBot="1" x14ac:dyDescent="0.3">
      <c r="A2">
        <v>110</v>
      </c>
      <c r="B2" s="3">
        <v>0.1</v>
      </c>
      <c r="C2" s="3">
        <v>0.1</v>
      </c>
      <c r="D2" s="3">
        <v>0.1</v>
      </c>
      <c r="E2" s="53" t="s">
        <v>51</v>
      </c>
      <c r="F2" s="53" t="s">
        <v>51</v>
      </c>
      <c r="G2" s="4">
        <v>10</v>
      </c>
      <c r="H2" s="1">
        <v>0.01</v>
      </c>
      <c r="I2" s="1">
        <v>0.01</v>
      </c>
      <c r="J2" s="1">
        <v>0.01</v>
      </c>
      <c r="K2" s="1">
        <v>0.05</v>
      </c>
      <c r="L2" s="4">
        <v>0</v>
      </c>
      <c r="N2" s="72" t="s">
        <v>50</v>
      </c>
    </row>
    <row r="3" spans="1:14" ht="15.75" thickTop="1" x14ac:dyDescent="0.25">
      <c r="A3" s="12">
        <v>110</v>
      </c>
      <c r="B3" s="28">
        <v>7.7</v>
      </c>
      <c r="C3" s="28">
        <v>9.5</v>
      </c>
      <c r="D3" s="28">
        <v>19.2</v>
      </c>
      <c r="E3" s="16" t="s">
        <v>58</v>
      </c>
      <c r="F3" s="16" t="s">
        <v>5</v>
      </c>
      <c r="G3" s="21">
        <v>10</v>
      </c>
      <c r="H3" s="20">
        <v>2.2000000000000002</v>
      </c>
      <c r="I3" s="19">
        <v>5.01</v>
      </c>
      <c r="J3" s="19">
        <v>7.51</v>
      </c>
      <c r="K3" s="20">
        <v>0.5</v>
      </c>
      <c r="L3" s="21">
        <v>10</v>
      </c>
      <c r="N3" s="74" t="s">
        <v>54</v>
      </c>
    </row>
    <row r="4" spans="1:14" x14ac:dyDescent="0.25">
      <c r="A4" s="13">
        <v>100</v>
      </c>
      <c r="B4" s="29">
        <v>7.8</v>
      </c>
      <c r="C4" s="29">
        <v>9.6</v>
      </c>
      <c r="D4" s="29">
        <v>19.3</v>
      </c>
      <c r="E4" s="17" t="s">
        <v>59</v>
      </c>
      <c r="F4" s="54" t="s">
        <v>52</v>
      </c>
      <c r="G4" s="22">
        <v>15</v>
      </c>
      <c r="H4" s="25">
        <v>2.21</v>
      </c>
      <c r="I4" s="25">
        <v>5.5</v>
      </c>
      <c r="J4" s="57">
        <v>10.01</v>
      </c>
      <c r="K4" s="57">
        <v>0.55000000000000004</v>
      </c>
      <c r="L4" s="22">
        <v>10</v>
      </c>
    </row>
    <row r="5" spans="1:14" x14ac:dyDescent="0.25">
      <c r="A5" s="13">
        <v>95</v>
      </c>
      <c r="B5" s="29">
        <v>8</v>
      </c>
      <c r="C5" s="29">
        <v>9.9</v>
      </c>
      <c r="D5" s="29">
        <v>19.399999999999999</v>
      </c>
      <c r="E5" s="17" t="s">
        <v>60</v>
      </c>
      <c r="F5" s="55" t="s">
        <v>6</v>
      </c>
      <c r="G5" s="23">
        <v>20</v>
      </c>
      <c r="H5" s="25">
        <v>2.31</v>
      </c>
      <c r="I5" s="25">
        <v>6.01</v>
      </c>
      <c r="J5" s="57">
        <v>12.51</v>
      </c>
      <c r="K5" s="57">
        <v>0.6</v>
      </c>
      <c r="L5" s="23">
        <v>10</v>
      </c>
    </row>
    <row r="6" spans="1:14" x14ac:dyDescent="0.25">
      <c r="A6" s="13">
        <v>90</v>
      </c>
      <c r="B6" s="29">
        <v>8.1999999999999993</v>
      </c>
      <c r="C6" s="29">
        <v>10.199999999999999</v>
      </c>
      <c r="D6" s="29">
        <v>19.5</v>
      </c>
      <c r="E6" s="17" t="s">
        <v>61</v>
      </c>
      <c r="F6" s="55" t="s">
        <v>7</v>
      </c>
      <c r="G6" s="23">
        <v>25</v>
      </c>
      <c r="H6" s="25">
        <v>2.41</v>
      </c>
      <c r="I6" s="25">
        <v>6.51</v>
      </c>
      <c r="J6" s="57">
        <v>15.01</v>
      </c>
      <c r="K6" s="57">
        <v>0.65</v>
      </c>
      <c r="L6" s="23">
        <v>10</v>
      </c>
    </row>
    <row r="7" spans="1:14" x14ac:dyDescent="0.25">
      <c r="A7" s="13">
        <v>85</v>
      </c>
      <c r="B7" s="29">
        <v>8.4</v>
      </c>
      <c r="C7" s="29">
        <v>10.5</v>
      </c>
      <c r="D7" s="29">
        <v>19.600000000000001</v>
      </c>
      <c r="E7" s="17" t="s">
        <v>62</v>
      </c>
      <c r="F7" s="55" t="s">
        <v>8</v>
      </c>
      <c r="G7" s="23">
        <v>30</v>
      </c>
      <c r="H7" s="25">
        <v>2.5099999999999998</v>
      </c>
      <c r="I7" s="25">
        <v>7.01</v>
      </c>
      <c r="J7" s="57">
        <v>17.510000000000002</v>
      </c>
      <c r="K7" s="57">
        <v>0.7</v>
      </c>
      <c r="L7" s="23">
        <v>10</v>
      </c>
    </row>
    <row r="8" spans="1:14" x14ac:dyDescent="0.25">
      <c r="A8" s="13">
        <v>80</v>
      </c>
      <c r="B8" s="29">
        <v>8.6</v>
      </c>
      <c r="C8" s="29">
        <v>10.8</v>
      </c>
      <c r="D8" s="29">
        <v>19.7</v>
      </c>
      <c r="E8" s="17" t="s">
        <v>63</v>
      </c>
      <c r="F8" s="55" t="s">
        <v>9</v>
      </c>
      <c r="G8" s="23">
        <v>35</v>
      </c>
      <c r="H8" s="25">
        <v>2.71</v>
      </c>
      <c r="I8" s="25">
        <v>7.51</v>
      </c>
      <c r="J8" s="57">
        <v>20.010000000000002</v>
      </c>
      <c r="K8" s="57">
        <v>0.75</v>
      </c>
      <c r="L8" s="23">
        <v>10</v>
      </c>
    </row>
    <row r="9" spans="1:14" x14ac:dyDescent="0.25">
      <c r="A9" s="13">
        <v>75</v>
      </c>
      <c r="B9" s="29">
        <v>8.8000000000000007</v>
      </c>
      <c r="C9" s="29">
        <v>11.1</v>
      </c>
      <c r="D9" s="29">
        <v>19.8</v>
      </c>
      <c r="E9" s="17" t="s">
        <v>64</v>
      </c>
      <c r="F9" s="55" t="s">
        <v>10</v>
      </c>
      <c r="G9" s="23">
        <v>40</v>
      </c>
      <c r="H9" s="25">
        <v>2.91</v>
      </c>
      <c r="I9" s="25">
        <v>8.01</v>
      </c>
      <c r="J9" s="57">
        <v>22.51</v>
      </c>
      <c r="K9" s="57">
        <v>0.8</v>
      </c>
      <c r="L9" s="23">
        <v>10</v>
      </c>
    </row>
    <row r="10" spans="1:14" x14ac:dyDescent="0.25">
      <c r="A10" s="13">
        <v>70</v>
      </c>
      <c r="B10" s="29">
        <v>9</v>
      </c>
      <c r="C10" s="29">
        <v>11.4</v>
      </c>
      <c r="D10" s="29">
        <v>19.899999999999999</v>
      </c>
      <c r="E10" s="17" t="s">
        <v>65</v>
      </c>
      <c r="F10" s="55" t="s">
        <v>11</v>
      </c>
      <c r="G10" s="23">
        <v>45</v>
      </c>
      <c r="H10" s="25">
        <v>3.11</v>
      </c>
      <c r="I10" s="25">
        <v>8.51</v>
      </c>
      <c r="J10" s="57">
        <v>25.01</v>
      </c>
      <c r="K10" s="57">
        <v>0.85</v>
      </c>
      <c r="L10" s="23">
        <v>10</v>
      </c>
    </row>
    <row r="11" spans="1:14" x14ac:dyDescent="0.25">
      <c r="A11" s="13">
        <v>65</v>
      </c>
      <c r="B11" s="29">
        <v>9.1999999999999993</v>
      </c>
      <c r="C11" s="29">
        <v>11.7</v>
      </c>
      <c r="D11" s="29">
        <v>20</v>
      </c>
      <c r="E11" s="17" t="s">
        <v>66</v>
      </c>
      <c r="F11" s="55" t="s">
        <v>12</v>
      </c>
      <c r="G11" s="23">
        <v>50</v>
      </c>
      <c r="H11" s="25">
        <v>3.31</v>
      </c>
      <c r="I11" s="25">
        <v>9.01</v>
      </c>
      <c r="J11" s="57">
        <v>27.51</v>
      </c>
      <c r="K11" s="57">
        <v>0.9</v>
      </c>
      <c r="L11" s="23">
        <v>10</v>
      </c>
    </row>
    <row r="12" spans="1:14" x14ac:dyDescent="0.25">
      <c r="A12" s="13">
        <v>60</v>
      </c>
      <c r="B12" s="29">
        <v>9.4</v>
      </c>
      <c r="C12" s="29">
        <v>12</v>
      </c>
      <c r="D12" s="29">
        <v>20.100000000000001</v>
      </c>
      <c r="E12" s="17" t="s">
        <v>67</v>
      </c>
      <c r="F12" s="55" t="s">
        <v>13</v>
      </c>
      <c r="G12" s="23">
        <v>55</v>
      </c>
      <c r="H12" s="25">
        <v>3.51</v>
      </c>
      <c r="I12" s="25">
        <v>9.51</v>
      </c>
      <c r="J12" s="57">
        <v>30.01</v>
      </c>
      <c r="K12" s="57">
        <v>1</v>
      </c>
      <c r="L12" s="23">
        <v>20</v>
      </c>
    </row>
    <row r="13" spans="1:14" x14ac:dyDescent="0.25">
      <c r="A13" s="13">
        <v>55</v>
      </c>
      <c r="B13" s="29">
        <v>9.6</v>
      </c>
      <c r="C13" s="29">
        <v>12.3</v>
      </c>
      <c r="D13" s="29">
        <v>20.2</v>
      </c>
      <c r="E13" s="17" t="s">
        <v>68</v>
      </c>
      <c r="F13" s="55" t="s">
        <v>14</v>
      </c>
      <c r="G13" s="23">
        <v>60</v>
      </c>
      <c r="H13" s="25">
        <v>3.71</v>
      </c>
      <c r="I13" s="25">
        <v>10.01</v>
      </c>
      <c r="J13" s="57">
        <v>32.51</v>
      </c>
      <c r="K13" s="57">
        <v>1.1000000000000001</v>
      </c>
      <c r="L13" s="23">
        <v>35</v>
      </c>
    </row>
    <row r="14" spans="1:14" x14ac:dyDescent="0.25">
      <c r="A14" s="13">
        <v>50</v>
      </c>
      <c r="B14" s="29">
        <v>9.8000000000000007</v>
      </c>
      <c r="C14" s="29">
        <v>12.6</v>
      </c>
      <c r="D14" s="29">
        <v>20.3</v>
      </c>
      <c r="E14" s="17" t="s">
        <v>69</v>
      </c>
      <c r="F14" s="55" t="s">
        <v>15</v>
      </c>
      <c r="G14" s="23">
        <v>65</v>
      </c>
      <c r="H14" s="25">
        <v>3.91</v>
      </c>
      <c r="I14" s="25">
        <v>10.51</v>
      </c>
      <c r="J14" s="57">
        <v>35.01</v>
      </c>
      <c r="K14" s="57">
        <v>1.2</v>
      </c>
      <c r="L14" s="23">
        <v>45</v>
      </c>
    </row>
    <row r="15" spans="1:14" x14ac:dyDescent="0.25">
      <c r="A15" s="13">
        <v>45</v>
      </c>
      <c r="B15" s="29">
        <v>10</v>
      </c>
      <c r="C15" s="29">
        <v>12.9</v>
      </c>
      <c r="D15" s="29">
        <v>20.5</v>
      </c>
      <c r="E15" s="17" t="s">
        <v>70</v>
      </c>
      <c r="F15" s="55" t="s">
        <v>16</v>
      </c>
      <c r="G15" s="23">
        <v>70</v>
      </c>
      <c r="H15" s="25">
        <v>4.1100000000000003</v>
      </c>
      <c r="I15" s="25">
        <v>11.01</v>
      </c>
      <c r="J15" s="57">
        <v>37.51</v>
      </c>
      <c r="K15" s="57">
        <v>1.25</v>
      </c>
      <c r="L15" s="23">
        <v>55</v>
      </c>
    </row>
    <row r="16" spans="1:14" x14ac:dyDescent="0.25">
      <c r="A16" s="13">
        <v>40</v>
      </c>
      <c r="B16" s="29">
        <v>10.199999999999999</v>
      </c>
      <c r="C16" s="29">
        <v>13.2</v>
      </c>
      <c r="D16" s="29">
        <v>20.6</v>
      </c>
      <c r="E16" s="17" t="s">
        <v>71</v>
      </c>
      <c r="F16" s="55" t="s">
        <v>17</v>
      </c>
      <c r="G16" s="23">
        <v>75</v>
      </c>
      <c r="H16" s="25">
        <v>4.3099999999999996</v>
      </c>
      <c r="I16" s="25">
        <v>11.51</v>
      </c>
      <c r="J16" s="57">
        <v>40.01</v>
      </c>
      <c r="K16" s="57">
        <v>1.3</v>
      </c>
      <c r="L16" s="23">
        <v>65</v>
      </c>
    </row>
    <row r="17" spans="1:12" x14ac:dyDescent="0.25">
      <c r="A17" s="13">
        <v>35</v>
      </c>
      <c r="B17" s="29">
        <v>10.4</v>
      </c>
      <c r="C17" s="29">
        <v>13.5</v>
      </c>
      <c r="D17" s="29">
        <v>20.8</v>
      </c>
      <c r="E17" s="17" t="s">
        <v>72</v>
      </c>
      <c r="F17" s="55" t="s">
        <v>18</v>
      </c>
      <c r="G17" s="23">
        <v>80</v>
      </c>
      <c r="H17" s="25">
        <v>4.51</v>
      </c>
      <c r="I17" s="25">
        <v>12.01</v>
      </c>
      <c r="J17" s="57">
        <v>42.51</v>
      </c>
      <c r="K17" s="57">
        <v>1.35</v>
      </c>
      <c r="L17" s="23">
        <v>75</v>
      </c>
    </row>
    <row r="18" spans="1:12" x14ac:dyDescent="0.25">
      <c r="A18" s="13">
        <v>30</v>
      </c>
      <c r="B18" s="29">
        <v>10.6</v>
      </c>
      <c r="C18" s="29">
        <v>13.8</v>
      </c>
      <c r="D18" s="29">
        <v>20.9</v>
      </c>
      <c r="E18" s="17" t="s">
        <v>73</v>
      </c>
      <c r="F18" s="55" t="s">
        <v>19</v>
      </c>
      <c r="G18" s="23">
        <v>85</v>
      </c>
      <c r="H18" s="25">
        <v>4.71</v>
      </c>
      <c r="I18" s="25">
        <v>12.51</v>
      </c>
      <c r="J18" s="57">
        <v>45.01</v>
      </c>
      <c r="K18" s="57">
        <v>1.4</v>
      </c>
      <c r="L18" s="23">
        <v>85</v>
      </c>
    </row>
    <row r="19" spans="1:12" x14ac:dyDescent="0.25">
      <c r="A19" s="13">
        <v>25</v>
      </c>
      <c r="B19" s="29">
        <v>10.8</v>
      </c>
      <c r="C19" s="29">
        <v>14.1</v>
      </c>
      <c r="D19" s="29">
        <v>21.1</v>
      </c>
      <c r="E19" s="17" t="s">
        <v>74</v>
      </c>
      <c r="F19" s="55" t="s">
        <v>20</v>
      </c>
      <c r="G19" s="23">
        <v>90</v>
      </c>
      <c r="H19" s="25">
        <v>4.91</v>
      </c>
      <c r="I19" s="25">
        <v>13.01</v>
      </c>
      <c r="J19" s="57">
        <v>47.51</v>
      </c>
      <c r="K19" s="57">
        <v>1.45</v>
      </c>
      <c r="L19" s="23">
        <v>90</v>
      </c>
    </row>
    <row r="20" spans="1:12" x14ac:dyDescent="0.25">
      <c r="A20" s="13">
        <v>20</v>
      </c>
      <c r="B20" s="29">
        <v>11</v>
      </c>
      <c r="C20" s="29">
        <v>14.4</v>
      </c>
      <c r="D20" s="29">
        <v>21.2</v>
      </c>
      <c r="E20" s="17" t="s">
        <v>75</v>
      </c>
      <c r="F20" s="55" t="s">
        <v>21</v>
      </c>
      <c r="G20" s="23">
        <v>95</v>
      </c>
      <c r="H20" s="25">
        <v>5.1100000000000003</v>
      </c>
      <c r="I20" s="25">
        <v>13.51</v>
      </c>
      <c r="J20" s="57">
        <v>50.01</v>
      </c>
      <c r="K20" s="57">
        <v>1.5</v>
      </c>
      <c r="L20" s="23">
        <v>95</v>
      </c>
    </row>
    <row r="21" spans="1:12" x14ac:dyDescent="0.25">
      <c r="A21" s="13">
        <v>15</v>
      </c>
      <c r="B21" s="29">
        <v>11.2</v>
      </c>
      <c r="C21" s="29">
        <v>14.7</v>
      </c>
      <c r="D21" s="29">
        <v>21.4</v>
      </c>
      <c r="E21" s="17" t="s">
        <v>76</v>
      </c>
      <c r="F21" s="55" t="s">
        <v>22</v>
      </c>
      <c r="G21" s="23">
        <v>100</v>
      </c>
      <c r="H21" s="25">
        <v>5.31</v>
      </c>
      <c r="I21" s="25">
        <v>14.01</v>
      </c>
      <c r="J21" s="57">
        <v>52.51</v>
      </c>
      <c r="K21" s="57">
        <v>1.55</v>
      </c>
      <c r="L21" s="23">
        <v>100</v>
      </c>
    </row>
    <row r="22" spans="1:12" ht="15.75" thickBot="1" x14ac:dyDescent="0.3">
      <c r="A22" s="14">
        <v>10</v>
      </c>
      <c r="B22" s="30">
        <v>11.4</v>
      </c>
      <c r="C22" s="30">
        <v>15</v>
      </c>
      <c r="D22" s="30">
        <v>21.5</v>
      </c>
      <c r="E22" s="18" t="s">
        <v>77</v>
      </c>
      <c r="F22" s="56" t="s">
        <v>23</v>
      </c>
      <c r="G22" s="24">
        <v>110</v>
      </c>
      <c r="H22" s="26">
        <v>5.51</v>
      </c>
      <c r="I22" s="26">
        <v>14.52</v>
      </c>
      <c r="J22" s="58">
        <v>52.52</v>
      </c>
      <c r="K22" s="58">
        <v>1.6</v>
      </c>
      <c r="L22" s="24">
        <v>110</v>
      </c>
    </row>
    <row r="23" spans="1:12" ht="16.5" thickTop="1" thickBot="1" x14ac:dyDescent="0.3">
      <c r="A23" s="62">
        <v>10</v>
      </c>
      <c r="E23" s="63"/>
      <c r="F23" s="63"/>
      <c r="G23" s="24">
        <v>110</v>
      </c>
      <c r="H23" s="1">
        <v>0.01</v>
      </c>
      <c r="K23" s="2">
        <v>0.05</v>
      </c>
      <c r="L23" s="24">
        <v>110</v>
      </c>
    </row>
    <row r="24" spans="1:12" ht="15.75" thickTop="1" x14ac:dyDescent="0.25"/>
  </sheetData>
  <pageMargins left="0.7" right="0.7" top="0.75" bottom="0.75" header="0.3" footer="0.3"/>
  <pageSetup paperSize="9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Φύλλο7">
    <tabColor rgb="FF00B050"/>
  </sheetPr>
  <dimension ref="A1:L23"/>
  <sheetViews>
    <sheetView topLeftCell="B1" workbookViewId="0">
      <selection activeCell="E28" sqref="E28"/>
    </sheetView>
  </sheetViews>
  <sheetFormatPr defaultRowHeight="15" x14ac:dyDescent="0.25"/>
  <cols>
    <col min="2" max="4" width="17.28515625" style="3" customWidth="1"/>
    <col min="5" max="5" width="17.28515625" style="1" customWidth="1"/>
    <col min="6" max="6" width="17.28515625" style="3" customWidth="1"/>
    <col min="7" max="7" width="9.140625" style="1"/>
    <col min="8" max="11" width="17.28515625" style="1" customWidth="1"/>
    <col min="12" max="12" width="9.140625" style="1"/>
  </cols>
  <sheetData>
    <row r="1" spans="1:12" x14ac:dyDescent="0.25">
      <c r="A1">
        <v>0</v>
      </c>
      <c r="B1" s="3">
        <v>0</v>
      </c>
      <c r="C1" s="3">
        <v>0</v>
      </c>
      <c r="D1" s="3">
        <v>0</v>
      </c>
      <c r="E1" s="1">
        <v>0</v>
      </c>
      <c r="F1" s="3">
        <v>0</v>
      </c>
      <c r="G1" s="15">
        <v>0</v>
      </c>
      <c r="H1" s="1">
        <v>0</v>
      </c>
      <c r="I1" s="1">
        <v>0</v>
      </c>
      <c r="J1" s="1">
        <v>0</v>
      </c>
      <c r="K1" s="1">
        <v>0</v>
      </c>
      <c r="L1" s="15">
        <v>0</v>
      </c>
    </row>
    <row r="2" spans="1:12" ht="15.75" thickBot="1" x14ac:dyDescent="0.3">
      <c r="A2">
        <v>110</v>
      </c>
      <c r="B2" s="3">
        <v>0.1</v>
      </c>
      <c r="C2" s="3" t="s">
        <v>51</v>
      </c>
      <c r="D2" s="3">
        <v>0.1</v>
      </c>
      <c r="E2" s="1">
        <v>0.1</v>
      </c>
      <c r="F2" s="3" t="s">
        <v>51</v>
      </c>
      <c r="G2" s="15">
        <v>10</v>
      </c>
      <c r="H2" s="1">
        <v>0.01</v>
      </c>
      <c r="I2" s="1">
        <v>0.01</v>
      </c>
      <c r="J2" s="1">
        <v>0.01</v>
      </c>
      <c r="K2" s="1">
        <v>0.05</v>
      </c>
      <c r="L2" s="15">
        <v>0</v>
      </c>
    </row>
    <row r="3" spans="1:12" ht="15.75" thickTop="1" x14ac:dyDescent="0.25">
      <c r="A3" s="12">
        <v>110</v>
      </c>
      <c r="B3" s="28">
        <v>8.5</v>
      </c>
      <c r="C3" s="106" t="s">
        <v>78</v>
      </c>
      <c r="D3" s="28">
        <v>10.4</v>
      </c>
      <c r="E3" s="83">
        <v>21</v>
      </c>
      <c r="F3" s="28" t="s">
        <v>24</v>
      </c>
      <c r="G3" s="21">
        <v>15</v>
      </c>
      <c r="H3" s="83">
        <v>2.0099999999999998</v>
      </c>
      <c r="I3" s="83">
        <v>2.5099999999999998</v>
      </c>
      <c r="J3" s="83">
        <v>6.01</v>
      </c>
      <c r="K3" s="20">
        <v>0.4</v>
      </c>
      <c r="L3" s="88">
        <v>10</v>
      </c>
    </row>
    <row r="4" spans="1:12" x14ac:dyDescent="0.25">
      <c r="A4" s="13">
        <v>100</v>
      </c>
      <c r="B4" s="29">
        <v>8.6</v>
      </c>
      <c r="C4" s="29" t="s">
        <v>64</v>
      </c>
      <c r="D4" s="29">
        <v>10.5</v>
      </c>
      <c r="E4" s="85">
        <v>21.1</v>
      </c>
      <c r="F4" s="80" t="s">
        <v>42</v>
      </c>
      <c r="G4" s="22">
        <v>20</v>
      </c>
      <c r="H4" s="85">
        <v>2.16</v>
      </c>
      <c r="I4" s="85">
        <v>2.91</v>
      </c>
      <c r="J4" s="85">
        <v>8.01</v>
      </c>
      <c r="K4" s="86">
        <v>0.45</v>
      </c>
      <c r="L4" s="23">
        <v>10</v>
      </c>
    </row>
    <row r="5" spans="1:12" x14ac:dyDescent="0.25">
      <c r="A5" s="13">
        <v>95</v>
      </c>
      <c r="B5" s="29">
        <v>8.8000000000000007</v>
      </c>
      <c r="C5" s="29" t="s">
        <v>65</v>
      </c>
      <c r="D5" s="29">
        <v>10.8</v>
      </c>
      <c r="E5" s="86">
        <v>21.2</v>
      </c>
      <c r="F5" s="81" t="s">
        <v>25</v>
      </c>
      <c r="G5" s="23">
        <v>25</v>
      </c>
      <c r="H5" s="86">
        <v>2.31</v>
      </c>
      <c r="I5" s="86">
        <v>3.31</v>
      </c>
      <c r="J5" s="86">
        <v>10.01</v>
      </c>
      <c r="K5" s="86">
        <v>0.5</v>
      </c>
      <c r="L5" s="23">
        <v>10</v>
      </c>
    </row>
    <row r="6" spans="1:12" x14ac:dyDescent="0.25">
      <c r="A6" s="13">
        <v>90</v>
      </c>
      <c r="B6" s="29">
        <v>9</v>
      </c>
      <c r="C6" s="29" t="s">
        <v>66</v>
      </c>
      <c r="D6" s="29">
        <v>11.1</v>
      </c>
      <c r="E6" s="86">
        <v>21.3</v>
      </c>
      <c r="F6" s="81" t="s">
        <v>14</v>
      </c>
      <c r="G6" s="23">
        <v>30</v>
      </c>
      <c r="H6" s="86">
        <v>2.46</v>
      </c>
      <c r="I6" s="86">
        <v>3.71</v>
      </c>
      <c r="J6" s="86">
        <v>12.01</v>
      </c>
      <c r="K6" s="86">
        <v>0.55000000000000004</v>
      </c>
      <c r="L6" s="23">
        <v>10</v>
      </c>
    </row>
    <row r="7" spans="1:12" x14ac:dyDescent="0.25">
      <c r="A7" s="13">
        <v>85</v>
      </c>
      <c r="B7" s="29">
        <v>9.1999999999999993</v>
      </c>
      <c r="C7" s="29" t="s">
        <v>67</v>
      </c>
      <c r="D7" s="29">
        <v>11.4</v>
      </c>
      <c r="E7" s="86">
        <v>21.4</v>
      </c>
      <c r="F7" s="81" t="s">
        <v>15</v>
      </c>
      <c r="G7" s="23">
        <v>35</v>
      </c>
      <c r="H7" s="86">
        <v>2.61</v>
      </c>
      <c r="I7" s="86">
        <v>4.1100000000000003</v>
      </c>
      <c r="J7" s="86">
        <v>14.01</v>
      </c>
      <c r="K7" s="86">
        <v>0.6</v>
      </c>
      <c r="L7" s="23">
        <v>10</v>
      </c>
    </row>
    <row r="8" spans="1:12" x14ac:dyDescent="0.25">
      <c r="A8" s="13">
        <v>80</v>
      </c>
      <c r="B8" s="29">
        <v>9.4</v>
      </c>
      <c r="C8" s="29" t="s">
        <v>68</v>
      </c>
      <c r="D8" s="29">
        <v>11.7</v>
      </c>
      <c r="E8" s="86">
        <v>21.5</v>
      </c>
      <c r="F8" s="81" t="s">
        <v>26</v>
      </c>
      <c r="G8" s="23">
        <v>40</v>
      </c>
      <c r="H8" s="86">
        <v>2.76</v>
      </c>
      <c r="I8" s="86">
        <v>4.51</v>
      </c>
      <c r="J8" s="86">
        <v>16.010000000000002</v>
      </c>
      <c r="K8" s="86">
        <v>0.65</v>
      </c>
      <c r="L8" s="23">
        <v>10</v>
      </c>
    </row>
    <row r="9" spans="1:12" x14ac:dyDescent="0.25">
      <c r="A9" s="13">
        <v>75</v>
      </c>
      <c r="B9" s="29">
        <v>9.6</v>
      </c>
      <c r="C9" s="29" t="s">
        <v>69</v>
      </c>
      <c r="D9" s="29">
        <v>12</v>
      </c>
      <c r="E9" s="86">
        <v>21.6</v>
      </c>
      <c r="F9" s="81" t="s">
        <v>27</v>
      </c>
      <c r="G9" s="23">
        <v>45</v>
      </c>
      <c r="H9" s="86">
        <v>2.91</v>
      </c>
      <c r="I9" s="86">
        <v>4.91</v>
      </c>
      <c r="J9" s="86">
        <v>18.010000000000002</v>
      </c>
      <c r="K9" s="86">
        <v>0.7</v>
      </c>
      <c r="L9" s="23">
        <v>10</v>
      </c>
    </row>
    <row r="10" spans="1:12" x14ac:dyDescent="0.25">
      <c r="A10" s="13">
        <v>70</v>
      </c>
      <c r="B10" s="29">
        <v>9.8000000000000007</v>
      </c>
      <c r="C10" s="29" t="s">
        <v>70</v>
      </c>
      <c r="D10" s="29">
        <v>12.3</v>
      </c>
      <c r="E10" s="86">
        <v>21.7</v>
      </c>
      <c r="F10" s="81" t="s">
        <v>28</v>
      </c>
      <c r="G10" s="23">
        <v>50</v>
      </c>
      <c r="H10" s="86">
        <v>3.06</v>
      </c>
      <c r="I10" s="86">
        <v>5.31</v>
      </c>
      <c r="J10" s="86">
        <v>20.010000000000002</v>
      </c>
      <c r="K10" s="86">
        <v>0.75</v>
      </c>
      <c r="L10" s="23">
        <v>10</v>
      </c>
    </row>
    <row r="11" spans="1:12" x14ac:dyDescent="0.25">
      <c r="A11" s="13">
        <v>65</v>
      </c>
      <c r="B11" s="29">
        <v>10</v>
      </c>
      <c r="C11" s="29" t="s">
        <v>71</v>
      </c>
      <c r="D11" s="29">
        <v>12.6</v>
      </c>
      <c r="E11" s="86">
        <v>21.8</v>
      </c>
      <c r="F11" s="81" t="s">
        <v>29</v>
      </c>
      <c r="G11" s="23">
        <v>55</v>
      </c>
      <c r="H11" s="86">
        <v>3.21</v>
      </c>
      <c r="I11" s="86">
        <v>5.71</v>
      </c>
      <c r="J11" s="86">
        <v>22.01</v>
      </c>
      <c r="K11" s="86">
        <v>0.8</v>
      </c>
      <c r="L11" s="23">
        <v>10</v>
      </c>
    </row>
    <row r="12" spans="1:12" x14ac:dyDescent="0.25">
      <c r="A12" s="13">
        <v>60</v>
      </c>
      <c r="B12" s="29">
        <v>10.199999999999999</v>
      </c>
      <c r="C12" s="29" t="s">
        <v>72</v>
      </c>
      <c r="D12" s="29">
        <v>12.9</v>
      </c>
      <c r="E12" s="86">
        <v>21.9</v>
      </c>
      <c r="F12" s="81" t="s">
        <v>30</v>
      </c>
      <c r="G12" s="23">
        <v>60</v>
      </c>
      <c r="H12" s="86">
        <v>3.36</v>
      </c>
      <c r="I12" s="86">
        <v>6.11</v>
      </c>
      <c r="J12" s="86">
        <v>24.01</v>
      </c>
      <c r="K12" s="86">
        <v>0.9</v>
      </c>
      <c r="L12" s="23">
        <v>20</v>
      </c>
    </row>
    <row r="13" spans="1:12" x14ac:dyDescent="0.25">
      <c r="A13" s="13">
        <v>55</v>
      </c>
      <c r="B13" s="29">
        <v>10.4</v>
      </c>
      <c r="C13" s="29" t="s">
        <v>73</v>
      </c>
      <c r="D13" s="29">
        <v>13.2</v>
      </c>
      <c r="E13" s="86">
        <v>22</v>
      </c>
      <c r="F13" s="81" t="s">
        <v>31</v>
      </c>
      <c r="G13" s="23">
        <v>65</v>
      </c>
      <c r="H13" s="86">
        <v>3.51</v>
      </c>
      <c r="I13" s="86">
        <v>6.51</v>
      </c>
      <c r="J13" s="86">
        <v>26.01</v>
      </c>
      <c r="K13" s="86">
        <v>1</v>
      </c>
      <c r="L13" s="23">
        <v>30</v>
      </c>
    </row>
    <row r="14" spans="1:12" x14ac:dyDescent="0.25">
      <c r="A14" s="13">
        <v>50</v>
      </c>
      <c r="B14" s="29">
        <v>10.6</v>
      </c>
      <c r="C14" s="29" t="s">
        <v>74</v>
      </c>
      <c r="D14" s="29">
        <v>13.5</v>
      </c>
      <c r="E14" s="86">
        <v>22.1</v>
      </c>
      <c r="F14" s="81" t="s">
        <v>20</v>
      </c>
      <c r="G14" s="23">
        <v>70</v>
      </c>
      <c r="H14" s="86">
        <v>3.66</v>
      </c>
      <c r="I14" s="86">
        <v>6.91</v>
      </c>
      <c r="J14" s="86">
        <v>28.01</v>
      </c>
      <c r="K14" s="86">
        <v>1.1000000000000001</v>
      </c>
      <c r="L14" s="23">
        <v>40</v>
      </c>
    </row>
    <row r="15" spans="1:12" x14ac:dyDescent="0.25">
      <c r="A15" s="13">
        <v>45</v>
      </c>
      <c r="B15" s="29">
        <v>10.8</v>
      </c>
      <c r="C15" s="29" t="s">
        <v>75</v>
      </c>
      <c r="D15" s="29">
        <v>13.8</v>
      </c>
      <c r="E15" s="86">
        <v>22.3</v>
      </c>
      <c r="F15" s="81" t="s">
        <v>32</v>
      </c>
      <c r="G15" s="23">
        <v>75</v>
      </c>
      <c r="H15" s="86">
        <v>3.81</v>
      </c>
      <c r="I15" s="86">
        <v>7.31</v>
      </c>
      <c r="J15" s="86">
        <v>30.01</v>
      </c>
      <c r="K15" s="86">
        <v>1.1499999999999999</v>
      </c>
      <c r="L15" s="23">
        <v>50</v>
      </c>
    </row>
    <row r="16" spans="1:12" x14ac:dyDescent="0.25">
      <c r="A16" s="13">
        <v>40</v>
      </c>
      <c r="B16" s="29">
        <v>11</v>
      </c>
      <c r="C16" s="29" t="s">
        <v>76</v>
      </c>
      <c r="D16" s="29">
        <v>14.1</v>
      </c>
      <c r="E16" s="86">
        <v>22.4</v>
      </c>
      <c r="F16" s="81" t="s">
        <v>33</v>
      </c>
      <c r="G16" s="23">
        <v>80</v>
      </c>
      <c r="H16" s="86">
        <v>3.96</v>
      </c>
      <c r="I16" s="86">
        <v>7.71</v>
      </c>
      <c r="J16" s="86">
        <v>32.01</v>
      </c>
      <c r="K16" s="86">
        <v>1.2</v>
      </c>
      <c r="L16" s="23">
        <v>60</v>
      </c>
    </row>
    <row r="17" spans="1:12" x14ac:dyDescent="0.25">
      <c r="A17" s="13">
        <v>35</v>
      </c>
      <c r="B17" s="29">
        <v>11.2</v>
      </c>
      <c r="C17" s="31" t="s">
        <v>79</v>
      </c>
      <c r="D17" s="29">
        <v>14.4</v>
      </c>
      <c r="E17" s="86">
        <v>22.6</v>
      </c>
      <c r="F17" s="81" t="s">
        <v>34</v>
      </c>
      <c r="G17" s="23">
        <v>85</v>
      </c>
      <c r="H17" s="86">
        <v>4.1100000000000003</v>
      </c>
      <c r="I17" s="86">
        <v>8.11</v>
      </c>
      <c r="J17" s="86">
        <v>34.01</v>
      </c>
      <c r="K17" s="86">
        <v>1.25</v>
      </c>
      <c r="L17" s="23">
        <v>70</v>
      </c>
    </row>
    <row r="18" spans="1:12" x14ac:dyDescent="0.25">
      <c r="A18" s="13">
        <v>30</v>
      </c>
      <c r="B18" s="29">
        <v>11.4</v>
      </c>
      <c r="C18" s="29" t="s">
        <v>80</v>
      </c>
      <c r="D18" s="29">
        <v>14.7</v>
      </c>
      <c r="E18" s="86">
        <v>22.7</v>
      </c>
      <c r="F18" s="81" t="s">
        <v>35</v>
      </c>
      <c r="G18" s="23">
        <v>90</v>
      </c>
      <c r="H18" s="86">
        <v>4.26</v>
      </c>
      <c r="I18" s="86">
        <v>8.51</v>
      </c>
      <c r="J18" s="86">
        <v>36.01</v>
      </c>
      <c r="K18" s="86">
        <v>1.3</v>
      </c>
      <c r="L18" s="23">
        <v>80</v>
      </c>
    </row>
    <row r="19" spans="1:12" x14ac:dyDescent="0.25">
      <c r="A19" s="13">
        <v>25</v>
      </c>
      <c r="B19" s="29">
        <v>11.6</v>
      </c>
      <c r="C19" s="29" t="s">
        <v>81</v>
      </c>
      <c r="D19" s="29">
        <v>15</v>
      </c>
      <c r="E19" s="86">
        <v>22.9</v>
      </c>
      <c r="F19" s="81" t="s">
        <v>23</v>
      </c>
      <c r="G19" s="23">
        <v>95</v>
      </c>
      <c r="H19" s="86">
        <v>4.41</v>
      </c>
      <c r="I19" s="86">
        <v>8.91</v>
      </c>
      <c r="J19" s="86">
        <v>38.01</v>
      </c>
      <c r="K19" s="86">
        <v>1.35</v>
      </c>
      <c r="L19" s="23">
        <v>90</v>
      </c>
    </row>
    <row r="20" spans="1:12" x14ac:dyDescent="0.25">
      <c r="A20" s="13">
        <v>20</v>
      </c>
      <c r="B20" s="29">
        <v>11.8</v>
      </c>
      <c r="C20" s="29" t="s">
        <v>82</v>
      </c>
      <c r="D20" s="29">
        <v>15.3</v>
      </c>
      <c r="E20" s="86">
        <v>23</v>
      </c>
      <c r="F20" s="81" t="s">
        <v>36</v>
      </c>
      <c r="G20" s="23">
        <v>100</v>
      </c>
      <c r="H20" s="86">
        <v>4.5599999999999996</v>
      </c>
      <c r="I20" s="86">
        <v>9.31</v>
      </c>
      <c r="J20" s="86">
        <v>40.01</v>
      </c>
      <c r="K20" s="86">
        <v>1.4</v>
      </c>
      <c r="L20" s="23">
        <v>100</v>
      </c>
    </row>
    <row r="21" spans="1:12" x14ac:dyDescent="0.25">
      <c r="A21" s="13">
        <v>15</v>
      </c>
      <c r="B21" s="29">
        <v>12</v>
      </c>
      <c r="C21" s="29" t="s">
        <v>53</v>
      </c>
      <c r="D21" s="29">
        <v>15.6</v>
      </c>
      <c r="E21" s="86">
        <v>23.2</v>
      </c>
      <c r="F21" s="81" t="s">
        <v>37</v>
      </c>
      <c r="G21" s="23">
        <v>110</v>
      </c>
      <c r="H21" s="86">
        <v>4.71</v>
      </c>
      <c r="I21" s="86">
        <v>9.7100000000000009</v>
      </c>
      <c r="J21" s="86">
        <v>42.01</v>
      </c>
      <c r="K21" s="86">
        <v>1.45</v>
      </c>
      <c r="L21" s="23">
        <v>110</v>
      </c>
    </row>
    <row r="22" spans="1:12" ht="15.75" thickBot="1" x14ac:dyDescent="0.3">
      <c r="A22" s="14">
        <v>10</v>
      </c>
      <c r="B22" s="30">
        <v>12.4</v>
      </c>
      <c r="C22" s="30" t="s">
        <v>83</v>
      </c>
      <c r="D22" s="30">
        <v>15.9</v>
      </c>
      <c r="E22" s="87">
        <v>23.3</v>
      </c>
      <c r="F22" s="82" t="s">
        <v>38</v>
      </c>
      <c r="G22" s="24">
        <v>110</v>
      </c>
      <c r="H22" s="87">
        <v>4.72</v>
      </c>
      <c r="I22" s="87">
        <v>9.7200000000000006</v>
      </c>
      <c r="J22" s="87">
        <v>42.02</v>
      </c>
      <c r="K22" s="87">
        <v>1.46</v>
      </c>
      <c r="L22" s="24">
        <v>110</v>
      </c>
    </row>
    <row r="23" spans="1:12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2</vt:i4>
      </vt:variant>
    </vt:vector>
  </HeadingPairs>
  <TitlesOfParts>
    <vt:vector size="6" baseType="lpstr">
      <vt:lpstr>ΑΓΟΡΙΑ</vt:lpstr>
      <vt:lpstr>ΚΟΡΙΤΣΙΑ</vt:lpstr>
      <vt:lpstr>SCORE3</vt:lpstr>
      <vt:lpstr>SCORE4</vt:lpstr>
      <vt:lpstr>ΑΓΟΡΙΑ!LOOKUP</vt:lpstr>
      <vt:lpstr>ΑΓΟΡΙΑ!Print_Area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eLab</cp:lastModifiedBy>
  <cp:lastPrinted>2017-01-20T12:03:30Z</cp:lastPrinted>
  <dcterms:created xsi:type="dcterms:W3CDTF">2014-03-28T08:39:58Z</dcterms:created>
  <dcterms:modified xsi:type="dcterms:W3CDTF">2023-10-17T09:46:55Z</dcterms:modified>
</cp:coreProperties>
</file>